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1160" windowHeight="6630" tabRatio="856" activeTab="0"/>
  </bookViews>
  <sheets>
    <sheet name="cashflow" sheetId="1" r:id="rId1"/>
    <sheet name="Loan Tool" sheetId="2" r:id="rId2"/>
  </sheets>
  <definedNames>
    <definedName name="PAGE1">#REF!</definedName>
    <definedName name="PAGE2">#REF!</definedName>
    <definedName name="_xlnm.Print_Area" localSheetId="0">'cashflow'!$A$1:$R$46</definedName>
    <definedName name="_xlnm.Print_Area" localSheetId="1">'Loan Tool'!$A$1:$H$105</definedName>
  </definedNames>
  <calcPr fullCalcOnLoad="1"/>
</workbook>
</file>

<file path=xl/sharedStrings.xml><?xml version="1.0" encoding="utf-8"?>
<sst xmlns="http://schemas.openxmlformats.org/spreadsheetml/2006/main" count="75" uniqueCount="72">
  <si>
    <t>Total</t>
  </si>
  <si>
    <t>INCOME</t>
  </si>
  <si>
    <t xml:space="preserve">     TOTAL CASH RECEIPTS:</t>
  </si>
  <si>
    <t xml:space="preserve">     TOTAL VARIABLE COST</t>
  </si>
  <si>
    <t>OPERATING EXPENSES</t>
  </si>
  <si>
    <t>Advertising</t>
  </si>
  <si>
    <t>Accountant</t>
  </si>
  <si>
    <t>Dues &amp; Publications</t>
  </si>
  <si>
    <t>Utilities</t>
  </si>
  <si>
    <t>Attorney</t>
  </si>
  <si>
    <t>Postage</t>
  </si>
  <si>
    <t>Equipment Lease</t>
  </si>
  <si>
    <t>Building Lease</t>
  </si>
  <si>
    <t>Supplies</t>
  </si>
  <si>
    <t>Telephone</t>
  </si>
  <si>
    <t>Insurance</t>
  </si>
  <si>
    <t>Trash &amp; Janitorial</t>
  </si>
  <si>
    <t>Depreciation</t>
  </si>
  <si>
    <t>Miscellaneous</t>
  </si>
  <si>
    <t xml:space="preserve">     TOTAL OPERATING EXPENSE</t>
  </si>
  <si>
    <t>Interest From Above  (+)</t>
  </si>
  <si>
    <t>Depreciation From Above (+)</t>
  </si>
  <si>
    <t>Reserve for Taxes</t>
  </si>
  <si>
    <t xml:space="preserve">     SUBTOTAL</t>
  </si>
  <si>
    <t>CASH POSITION</t>
  </si>
  <si>
    <t>Inputs</t>
  </si>
  <si>
    <t>Key Figures</t>
  </si>
  <si>
    <t>Loan Principal Amount</t>
  </si>
  <si>
    <t>Annual Loan Payments</t>
  </si>
  <si>
    <t>Annual Interest Rate</t>
  </si>
  <si>
    <t>Monthly Payments</t>
  </si>
  <si>
    <t>Loan Period in Years</t>
  </si>
  <si>
    <t>Interest in First Twelve Months</t>
  </si>
  <si>
    <t>Payments Per Year</t>
  </si>
  <si>
    <t>Interest Over Term of Loan</t>
  </si>
  <si>
    <t>Total Payments</t>
  </si>
  <si>
    <t>Total Payback</t>
  </si>
  <si>
    <t>Year 1</t>
  </si>
  <si>
    <t>Year 2</t>
  </si>
  <si>
    <t>Year 3</t>
  </si>
  <si>
    <t>Year 4</t>
  </si>
  <si>
    <t>Year 5</t>
  </si>
  <si>
    <t>Interest Paid Per Year</t>
  </si>
  <si>
    <t>Principal Paid Per Year</t>
  </si>
  <si>
    <t>Balance End of Year</t>
  </si>
  <si>
    <t>Beginning</t>
  </si>
  <si>
    <t>Monthly</t>
  </si>
  <si>
    <t>Ending</t>
  </si>
  <si>
    <t>Cumulative</t>
  </si>
  <si>
    <t>Pmt. #</t>
  </si>
  <si>
    <t>Date</t>
  </si>
  <si>
    <t>Balance</t>
  </si>
  <si>
    <t>Payment</t>
  </si>
  <si>
    <t>Interest</t>
  </si>
  <si>
    <t>Principal</t>
  </si>
  <si>
    <t>Average Interest Per Month</t>
  </si>
  <si>
    <t>Loan Payment Bank - For Year 1 (-)</t>
  </si>
  <si>
    <t>Letterhead</t>
  </si>
  <si>
    <t>COMPANY</t>
  </si>
  <si>
    <t>Other</t>
  </si>
  <si>
    <t>Monthly Cash Flow Projection</t>
  </si>
  <si>
    <t>Sales Revenue</t>
  </si>
  <si>
    <t>Loan Amortization</t>
  </si>
  <si>
    <t>Month</t>
  </si>
  <si>
    <t>Wages</t>
  </si>
  <si>
    <t>Self Employment Exp (Draw*15%)</t>
  </si>
  <si>
    <t>Payroll Expenses (Wages*30%)</t>
  </si>
  <si>
    <t>OPERATING PROFIT (LOSS)</t>
  </si>
  <si>
    <t>Owner's Draw/Salary</t>
  </si>
  <si>
    <t>Cost of Good Sold</t>
  </si>
  <si>
    <t>Inventory</t>
  </si>
  <si>
    <t>GROSS INCOME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</si>
</sst>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  <numFmt numFmtId="166" formatCode="0_)"/>
    <numFmt numFmtId="167" formatCode="\(&quot;$&quot;#,##0\);\(\(&quot;$&quot;#,##0\)\)"/>
    <numFmt numFmtId="168" formatCode=";;;"/>
    <numFmt numFmtId="169" formatCode="0.00_)"/>
    <numFmt numFmtId="170" formatCode="&quot;$&quot;#,##0.00"/>
    <numFmt numFmtId="171" formatCode="&quot;$&quot;#,##0"/>
    <numFmt numFmtId="172" formatCode="0.0%"/>
    <numFmt numFmtId="173" formatCode="&quot;$&quot;#,##0.0_);\(&quot;$&quot;#,##0.0\)"/>
    <numFmt numFmtId="174" formatCode="&quot;$&quot;#,##0.000_);\(&quot;$&quot;#,##0.000\)"/>
    <numFmt numFmtId="175" formatCode="0.000%"/>
  </numFmts>
  <fonts count="46">
    <font>
      <sz val="12"/>
      <name val="Arial MT"/>
      <family val="0"/>
    </font>
    <font>
      <sz val="10"/>
      <name val="Arial"/>
      <family val="0"/>
    </font>
    <font>
      <b/>
      <u val="single"/>
      <sz val="12"/>
      <name val="Arial MT"/>
      <family val="0"/>
    </font>
    <font>
      <b/>
      <sz val="12"/>
      <name val="Arial MT"/>
      <family val="0"/>
    </font>
    <font>
      <u val="single"/>
      <sz val="10"/>
      <name val="TimesNewRomanPS"/>
      <family val="0"/>
    </font>
    <font>
      <b/>
      <u val="single"/>
      <sz val="10"/>
      <name val="TimesNewRomanPS"/>
      <family val="0"/>
    </font>
    <font>
      <sz val="10"/>
      <name val="TimesNewRomanPS"/>
      <family val="0"/>
    </font>
    <font>
      <b/>
      <sz val="10"/>
      <name val="TimesNewRomanPS"/>
      <family val="0"/>
    </font>
    <font>
      <sz val="32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7" fontId="0" fillId="0" borderId="0" xfId="0" applyAlignment="1">
      <alignment/>
    </xf>
    <xf numFmtId="7" fontId="2" fillId="0" borderId="0" xfId="0" applyFont="1" applyAlignment="1">
      <alignment/>
    </xf>
    <xf numFmtId="7" fontId="3" fillId="0" borderId="0" xfId="0" applyFont="1" applyAlignment="1">
      <alignment horizontal="centerContinuous"/>
    </xf>
    <xf numFmtId="7" fontId="0" fillId="0" borderId="0" xfId="0" applyAlignment="1">
      <alignment horizontal="centerContinuous"/>
    </xf>
    <xf numFmtId="7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7" fontId="4" fillId="0" borderId="0" xfId="0" applyFont="1" applyAlignment="1">
      <alignment/>
    </xf>
    <xf numFmtId="7" fontId="5" fillId="0" borderId="0" xfId="0" applyFont="1" applyAlignment="1">
      <alignment horizontal="right"/>
    </xf>
    <xf numFmtId="7" fontId="6" fillId="0" borderId="0" xfId="0" applyFont="1" applyAlignment="1">
      <alignment/>
    </xf>
    <xf numFmtId="7" fontId="7" fillId="0" borderId="0" xfId="0" applyFont="1" applyAlignment="1">
      <alignment/>
    </xf>
    <xf numFmtId="5" fontId="6" fillId="0" borderId="0" xfId="0" applyNumberFormat="1" applyFont="1" applyAlignment="1" applyProtection="1">
      <alignment/>
      <protection/>
    </xf>
    <xf numFmtId="5" fontId="6" fillId="0" borderId="10" xfId="0" applyNumberFormat="1" applyFont="1" applyBorder="1" applyAlignment="1" applyProtection="1">
      <alignment/>
      <protection/>
    </xf>
    <xf numFmtId="7" fontId="6" fillId="0" borderId="0" xfId="0" applyFont="1" applyAlignment="1">
      <alignment horizontal="center"/>
    </xf>
    <xf numFmtId="7" fontId="8" fillId="0" borderId="0" xfId="0" applyFont="1" applyAlignment="1">
      <alignment horizontal="centerContinuous"/>
    </xf>
    <xf numFmtId="7" fontId="7" fillId="0" borderId="0" xfId="0" applyFont="1" applyAlignment="1">
      <alignment/>
    </xf>
    <xf numFmtId="7" fontId="6" fillId="0" borderId="0" xfId="0" applyFont="1" applyAlignment="1">
      <alignment/>
    </xf>
    <xf numFmtId="7" fontId="9" fillId="0" borderId="0" xfId="0" applyFont="1" applyAlignment="1">
      <alignment/>
    </xf>
    <xf numFmtId="7" fontId="10" fillId="0" borderId="0" xfId="0" applyFont="1" applyAlignment="1">
      <alignment/>
    </xf>
    <xf numFmtId="7" fontId="9" fillId="0" borderId="11" xfId="0" applyFont="1" applyBorder="1" applyAlignment="1">
      <alignment/>
    </xf>
    <xf numFmtId="7" fontId="9" fillId="0" borderId="11" xfId="0" applyNumberFormat="1" applyFont="1" applyBorder="1" applyAlignment="1" applyProtection="1">
      <alignment/>
      <protection/>
    </xf>
    <xf numFmtId="168" fontId="10" fillId="0" borderId="0" xfId="0" applyNumberFormat="1" applyFont="1" applyAlignment="1" applyProtection="1">
      <alignment/>
      <protection/>
    </xf>
    <xf numFmtId="7" fontId="9" fillId="0" borderId="0" xfId="0" applyFont="1" applyBorder="1" applyAlignment="1">
      <alignment/>
    </xf>
    <xf numFmtId="169" fontId="9" fillId="0" borderId="0" xfId="0" applyNumberFormat="1" applyFont="1" applyBorder="1" applyAlignment="1" applyProtection="1">
      <alignment/>
      <protection/>
    </xf>
    <xf numFmtId="166" fontId="9" fillId="0" borderId="11" xfId="0" applyNumberFormat="1" applyFont="1" applyBorder="1" applyAlignment="1" applyProtection="1">
      <alignment/>
      <protection/>
    </xf>
    <xf numFmtId="168" fontId="9" fillId="0" borderId="0" xfId="0" applyNumberFormat="1" applyFont="1" applyAlignment="1" applyProtection="1">
      <alignment/>
      <protection/>
    </xf>
    <xf numFmtId="7" fontId="9" fillId="0" borderId="12" xfId="0" applyFont="1" applyBorder="1" applyAlignment="1">
      <alignment/>
    </xf>
    <xf numFmtId="7" fontId="9" fillId="0" borderId="13" xfId="0" applyFont="1" applyBorder="1" applyAlignment="1">
      <alignment/>
    </xf>
    <xf numFmtId="7" fontId="9" fillId="0" borderId="0" xfId="0" applyNumberFormat="1" applyFont="1" applyAlignment="1" applyProtection="1">
      <alignment/>
      <protection/>
    </xf>
    <xf numFmtId="168" fontId="11" fillId="0" borderId="0" xfId="0" applyNumberFormat="1" applyFont="1" applyAlignment="1" applyProtection="1">
      <alignment/>
      <protection/>
    </xf>
    <xf numFmtId="39" fontId="9" fillId="0" borderId="0" xfId="0" applyNumberFormat="1" applyFont="1" applyAlignment="1" applyProtection="1">
      <alignment/>
      <protection/>
    </xf>
    <xf numFmtId="39" fontId="11" fillId="0" borderId="0" xfId="0" applyNumberFormat="1" applyFont="1" applyAlignment="1" applyProtection="1">
      <alignment horizontal="right"/>
      <protection/>
    </xf>
    <xf numFmtId="7" fontId="10" fillId="0" borderId="0" xfId="0" applyFont="1" applyAlignment="1">
      <alignment horizontal="right"/>
    </xf>
    <xf numFmtId="7" fontId="11" fillId="0" borderId="0" xfId="0" applyFont="1" applyAlignment="1">
      <alignment horizontal="right"/>
    </xf>
    <xf numFmtId="169" fontId="11" fillId="0" borderId="0" xfId="0" applyNumberFormat="1" applyFont="1" applyAlignment="1" applyProtection="1">
      <alignment horizontal="right"/>
      <protection/>
    </xf>
    <xf numFmtId="166" fontId="9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7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/>
    </xf>
    <xf numFmtId="171" fontId="0" fillId="0" borderId="0" xfId="0" applyNumberFormat="1" applyAlignment="1">
      <alignment/>
    </xf>
    <xf numFmtId="175" fontId="9" fillId="0" borderId="11" xfId="0" applyNumberFormat="1" applyFont="1" applyBorder="1" applyAlignment="1">
      <alignment/>
    </xf>
    <xf numFmtId="37" fontId="3" fillId="0" borderId="0" xfId="0" applyNumberFormat="1" applyFont="1" applyAlignment="1">
      <alignment horizontal="center"/>
    </xf>
    <xf numFmtId="5" fontId="6" fillId="0" borderId="11" xfId="0" applyNumberFormat="1" applyFont="1" applyBorder="1" applyAlignment="1" applyProtection="1">
      <alignment/>
      <protection/>
    </xf>
    <xf numFmtId="5" fontId="4" fillId="0" borderId="11" xfId="0" applyNumberFormat="1" applyFont="1" applyBorder="1" applyAlignment="1" applyProtection="1">
      <alignment/>
      <protection/>
    </xf>
    <xf numFmtId="167" fontId="6" fillId="0" borderId="11" xfId="0" applyNumberFormat="1" applyFont="1" applyBorder="1" applyAlignment="1" applyProtection="1">
      <alignment/>
      <protection/>
    </xf>
    <xf numFmtId="167" fontId="4" fillId="0" borderId="11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41" sqref="F41"/>
    </sheetView>
  </sheetViews>
  <sheetFormatPr defaultColWidth="9.77734375" defaultRowHeight="15"/>
  <cols>
    <col min="1" max="1" width="3.77734375" style="0" customWidth="1"/>
    <col min="2" max="2" width="12.77734375" style="0" customWidth="1"/>
    <col min="3" max="3" width="7.3359375" style="0" customWidth="1"/>
    <col min="4" max="4" width="7.88671875" style="0" customWidth="1"/>
    <col min="5" max="5" width="4.6640625" style="0" customWidth="1"/>
    <col min="6" max="17" width="7.77734375" style="0" customWidth="1"/>
    <col min="18" max="18" width="10.77734375" style="0" customWidth="1"/>
    <col min="19" max="25" width="11.77734375" style="0" customWidth="1"/>
    <col min="26" max="28" width="9.77734375" style="0" customWidth="1"/>
    <col min="29" max="29" width="11.4453125" style="0" customWidth="1"/>
  </cols>
  <sheetData>
    <row r="1" spans="1:17" ht="15.75">
      <c r="A1" s="1" t="s">
        <v>58</v>
      </c>
      <c r="F1" s="2" t="s">
        <v>60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5.75">
      <c r="A2" s="4"/>
      <c r="B2" s="5"/>
      <c r="C2" s="5"/>
      <c r="D2" s="4" t="s">
        <v>63</v>
      </c>
      <c r="E2" s="6"/>
      <c r="F2" s="43">
        <v>1</v>
      </c>
      <c r="G2" s="43">
        <v>2</v>
      </c>
      <c r="H2" s="43">
        <v>3</v>
      </c>
      <c r="I2" s="43">
        <v>4</v>
      </c>
      <c r="J2" s="43">
        <v>5</v>
      </c>
      <c r="K2" s="43">
        <v>6</v>
      </c>
      <c r="L2" s="43">
        <v>7</v>
      </c>
      <c r="M2" s="43">
        <v>8</v>
      </c>
      <c r="N2" s="43">
        <v>9</v>
      </c>
      <c r="O2" s="43">
        <v>10</v>
      </c>
      <c r="P2" s="43">
        <v>11</v>
      </c>
      <c r="Q2" s="43">
        <v>12</v>
      </c>
      <c r="R2" s="7" t="s">
        <v>0</v>
      </c>
    </row>
    <row r="3" spans="1:5" ht="15">
      <c r="A3" s="9" t="s">
        <v>1</v>
      </c>
      <c r="B3" s="6"/>
      <c r="C3" s="6"/>
      <c r="D3" s="8"/>
      <c r="E3" s="8"/>
    </row>
    <row r="4" spans="1:18" ht="15">
      <c r="A4" s="8"/>
      <c r="B4" s="8" t="s">
        <v>61</v>
      </c>
      <c r="C4" s="8"/>
      <c r="D4" s="8"/>
      <c r="E4" s="8"/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f>SUM(F4:Q4)</f>
        <v>0</v>
      </c>
    </row>
    <row r="5" spans="1:18" ht="15">
      <c r="A5" s="8"/>
      <c r="B5" s="8" t="s">
        <v>59</v>
      </c>
      <c r="C5" s="8"/>
      <c r="D5" s="8"/>
      <c r="E5" s="8"/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5">
        <f>SUM(F5:Q5)</f>
        <v>0</v>
      </c>
    </row>
    <row r="6" spans="1:18" ht="15">
      <c r="A6" s="8"/>
      <c r="B6" s="15" t="s">
        <v>2</v>
      </c>
      <c r="C6" s="12"/>
      <c r="D6" s="8"/>
      <c r="E6" s="8"/>
      <c r="F6" s="44">
        <f aca="true" t="shared" si="0" ref="F6:Q6">SUM(F4:F5)</f>
        <v>0</v>
      </c>
      <c r="G6" s="44">
        <f t="shared" si="0"/>
        <v>0</v>
      </c>
      <c r="H6" s="44">
        <f t="shared" si="0"/>
        <v>0</v>
      </c>
      <c r="I6" s="44">
        <f t="shared" si="0"/>
        <v>0</v>
      </c>
      <c r="J6" s="44">
        <f t="shared" si="0"/>
        <v>0</v>
      </c>
      <c r="K6" s="44">
        <f t="shared" si="0"/>
        <v>0</v>
      </c>
      <c r="L6" s="44">
        <f t="shared" si="0"/>
        <v>0</v>
      </c>
      <c r="M6" s="44">
        <f t="shared" si="0"/>
        <v>0</v>
      </c>
      <c r="N6" s="44">
        <f t="shared" si="0"/>
        <v>0</v>
      </c>
      <c r="O6" s="44">
        <f t="shared" si="0"/>
        <v>0</v>
      </c>
      <c r="P6" s="44">
        <f t="shared" si="0"/>
        <v>0</v>
      </c>
      <c r="Q6" s="44">
        <f t="shared" si="0"/>
        <v>0</v>
      </c>
      <c r="R6" s="44">
        <f>SUM(F6:Q6)</f>
        <v>0</v>
      </c>
    </row>
    <row r="7" spans="1:18" ht="15">
      <c r="A7" s="8"/>
      <c r="B7" s="15"/>
      <c r="C7" s="8"/>
      <c r="D7" s="8"/>
      <c r="E7" s="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10"/>
    </row>
    <row r="8" spans="1:18" ht="15">
      <c r="A8" s="9" t="s">
        <v>69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</row>
    <row r="9" spans="1:18" ht="15">
      <c r="A9" s="8"/>
      <c r="B9" s="8" t="s">
        <v>70</v>
      </c>
      <c r="C9" s="8"/>
      <c r="D9" s="8"/>
      <c r="E9" s="8"/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5">
        <f>SUM(F9:Q9)</f>
        <v>0</v>
      </c>
    </row>
    <row r="10" spans="1:18" ht="15">
      <c r="A10" s="8"/>
      <c r="B10" s="8" t="s">
        <v>3</v>
      </c>
      <c r="C10" s="8"/>
      <c r="D10" s="8"/>
      <c r="E10" s="8"/>
      <c r="F10" s="44">
        <f>F9</f>
        <v>0</v>
      </c>
      <c r="G10" s="44">
        <f aca="true" t="shared" si="1" ref="G10:Q10">G9</f>
        <v>0</v>
      </c>
      <c r="H10" s="44">
        <f t="shared" si="1"/>
        <v>0</v>
      </c>
      <c r="I10" s="44">
        <f t="shared" si="1"/>
        <v>0</v>
      </c>
      <c r="J10" s="44">
        <f t="shared" si="1"/>
        <v>0</v>
      </c>
      <c r="K10" s="44">
        <f t="shared" si="1"/>
        <v>0</v>
      </c>
      <c r="L10" s="44">
        <f t="shared" si="1"/>
        <v>0</v>
      </c>
      <c r="M10" s="44">
        <f t="shared" si="1"/>
        <v>0</v>
      </c>
      <c r="N10" s="44">
        <f t="shared" si="1"/>
        <v>0</v>
      </c>
      <c r="O10" s="44">
        <f t="shared" si="1"/>
        <v>0</v>
      </c>
      <c r="P10" s="44">
        <f t="shared" si="1"/>
        <v>0</v>
      </c>
      <c r="Q10" s="44">
        <f t="shared" si="1"/>
        <v>0</v>
      </c>
      <c r="R10" s="44">
        <f>SUM(F10:Q10)</f>
        <v>0</v>
      </c>
    </row>
    <row r="11" spans="1:18" s="41" customFormat="1" ht="1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18" ht="15">
      <c r="A12" s="9" t="s">
        <v>71</v>
      </c>
      <c r="B12" s="8"/>
      <c r="C12" s="8"/>
      <c r="D12" s="8"/>
      <c r="E12" s="8"/>
      <c r="F12" s="44">
        <f aca="true" t="shared" si="2" ref="F12:Q12">F6-F10</f>
        <v>0</v>
      </c>
      <c r="G12" s="44">
        <f t="shared" si="2"/>
        <v>0</v>
      </c>
      <c r="H12" s="44">
        <f t="shared" si="2"/>
        <v>0</v>
      </c>
      <c r="I12" s="44">
        <f t="shared" si="2"/>
        <v>0</v>
      </c>
      <c r="J12" s="44">
        <f t="shared" si="2"/>
        <v>0</v>
      </c>
      <c r="K12" s="44">
        <f t="shared" si="2"/>
        <v>0</v>
      </c>
      <c r="L12" s="44">
        <f t="shared" si="2"/>
        <v>0</v>
      </c>
      <c r="M12" s="44">
        <f t="shared" si="2"/>
        <v>0</v>
      </c>
      <c r="N12" s="44">
        <f t="shared" si="2"/>
        <v>0</v>
      </c>
      <c r="O12" s="44">
        <f t="shared" si="2"/>
        <v>0</v>
      </c>
      <c r="P12" s="44">
        <f t="shared" si="2"/>
        <v>0</v>
      </c>
      <c r="Q12" s="44">
        <f t="shared" si="2"/>
        <v>0</v>
      </c>
      <c r="R12" s="44">
        <f>SUM(F12:Q12)</f>
        <v>0</v>
      </c>
    </row>
    <row r="13" spans="1:18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</row>
    <row r="14" spans="1:18" ht="15">
      <c r="A14" s="9" t="s">
        <v>4</v>
      </c>
      <c r="B14" s="6"/>
      <c r="C14" s="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</row>
    <row r="15" spans="1:18" ht="15">
      <c r="A15" s="9"/>
      <c r="B15" s="8" t="s">
        <v>68</v>
      </c>
      <c r="C15" s="6"/>
      <c r="D15" s="8"/>
      <c r="E15" s="8"/>
      <c r="F15" s="44"/>
      <c r="G15" s="44">
        <f aca="true" t="shared" si="3" ref="G15:Q17">$F15</f>
        <v>0</v>
      </c>
      <c r="H15" s="44">
        <f t="shared" si="3"/>
        <v>0</v>
      </c>
      <c r="I15" s="44">
        <f t="shared" si="3"/>
        <v>0</v>
      </c>
      <c r="J15" s="44">
        <f t="shared" si="3"/>
        <v>0</v>
      </c>
      <c r="K15" s="44">
        <f t="shared" si="3"/>
        <v>0</v>
      </c>
      <c r="L15" s="44">
        <f t="shared" si="3"/>
        <v>0</v>
      </c>
      <c r="M15" s="44">
        <f t="shared" si="3"/>
        <v>0</v>
      </c>
      <c r="N15" s="44">
        <f t="shared" si="3"/>
        <v>0</v>
      </c>
      <c r="O15" s="44">
        <f t="shared" si="3"/>
        <v>0</v>
      </c>
      <c r="P15" s="44">
        <f t="shared" si="3"/>
        <v>0</v>
      </c>
      <c r="Q15" s="44">
        <f t="shared" si="3"/>
        <v>0</v>
      </c>
      <c r="R15" s="44">
        <f>SUM(F15:Q15)</f>
        <v>0</v>
      </c>
    </row>
    <row r="16" spans="1:18" ht="15">
      <c r="A16" s="9"/>
      <c r="B16" s="8" t="s">
        <v>65</v>
      </c>
      <c r="C16" s="6"/>
      <c r="D16" s="8"/>
      <c r="E16" s="8"/>
      <c r="F16" s="44">
        <f>SUM(F15*0.15)</f>
        <v>0</v>
      </c>
      <c r="G16" s="44">
        <f t="shared" si="3"/>
        <v>0</v>
      </c>
      <c r="H16" s="44">
        <f t="shared" si="3"/>
        <v>0</v>
      </c>
      <c r="I16" s="44">
        <f t="shared" si="3"/>
        <v>0</v>
      </c>
      <c r="J16" s="44">
        <f t="shared" si="3"/>
        <v>0</v>
      </c>
      <c r="K16" s="44">
        <f t="shared" si="3"/>
        <v>0</v>
      </c>
      <c r="L16" s="44">
        <f t="shared" si="3"/>
        <v>0</v>
      </c>
      <c r="M16" s="44">
        <f t="shared" si="3"/>
        <v>0</v>
      </c>
      <c r="N16" s="44">
        <f t="shared" si="3"/>
        <v>0</v>
      </c>
      <c r="O16" s="44">
        <f t="shared" si="3"/>
        <v>0</v>
      </c>
      <c r="P16" s="44">
        <f t="shared" si="3"/>
        <v>0</v>
      </c>
      <c r="Q16" s="44">
        <f t="shared" si="3"/>
        <v>0</v>
      </c>
      <c r="R16" s="44">
        <f aca="true" t="shared" si="4" ref="R16:R34">SUM(F16:Q16)</f>
        <v>0</v>
      </c>
    </row>
    <row r="17" spans="1:18" ht="15">
      <c r="A17" s="9"/>
      <c r="B17" s="8" t="s">
        <v>64</v>
      </c>
      <c r="C17" s="6"/>
      <c r="D17" s="8"/>
      <c r="E17" s="8"/>
      <c r="F17" s="44"/>
      <c r="G17" s="44">
        <f t="shared" si="3"/>
        <v>0</v>
      </c>
      <c r="H17" s="44">
        <f t="shared" si="3"/>
        <v>0</v>
      </c>
      <c r="I17" s="44">
        <f t="shared" si="3"/>
        <v>0</v>
      </c>
      <c r="J17" s="44">
        <f t="shared" si="3"/>
        <v>0</v>
      </c>
      <c r="K17" s="44">
        <f t="shared" si="3"/>
        <v>0</v>
      </c>
      <c r="L17" s="44">
        <f t="shared" si="3"/>
        <v>0</v>
      </c>
      <c r="M17" s="44">
        <f t="shared" si="3"/>
        <v>0</v>
      </c>
      <c r="N17" s="44">
        <f t="shared" si="3"/>
        <v>0</v>
      </c>
      <c r="O17" s="44">
        <f t="shared" si="3"/>
        <v>0</v>
      </c>
      <c r="P17" s="44">
        <f t="shared" si="3"/>
        <v>0</v>
      </c>
      <c r="Q17" s="44">
        <f t="shared" si="3"/>
        <v>0</v>
      </c>
      <c r="R17" s="44">
        <f t="shared" si="4"/>
        <v>0</v>
      </c>
    </row>
    <row r="18" spans="1:18" ht="15">
      <c r="A18" s="9"/>
      <c r="B18" s="8" t="s">
        <v>66</v>
      </c>
      <c r="C18" s="8"/>
      <c r="D18" s="8"/>
      <c r="E18" s="8"/>
      <c r="F18" s="44">
        <f>SUM(F17*0.3)</f>
        <v>0</v>
      </c>
      <c r="G18" s="44">
        <f aca="true" t="shared" si="5" ref="G18:Q26">$F18</f>
        <v>0</v>
      </c>
      <c r="H18" s="44">
        <f t="shared" si="5"/>
        <v>0</v>
      </c>
      <c r="I18" s="44">
        <f t="shared" si="5"/>
        <v>0</v>
      </c>
      <c r="J18" s="44">
        <f t="shared" si="5"/>
        <v>0</v>
      </c>
      <c r="K18" s="44">
        <f t="shared" si="5"/>
        <v>0</v>
      </c>
      <c r="L18" s="44">
        <f t="shared" si="5"/>
        <v>0</v>
      </c>
      <c r="M18" s="44">
        <f t="shared" si="5"/>
        <v>0</v>
      </c>
      <c r="N18" s="44">
        <f t="shared" si="5"/>
        <v>0</v>
      </c>
      <c r="O18" s="44">
        <f t="shared" si="5"/>
        <v>0</v>
      </c>
      <c r="P18" s="44">
        <f t="shared" si="5"/>
        <v>0</v>
      </c>
      <c r="Q18" s="44">
        <f t="shared" si="5"/>
        <v>0</v>
      </c>
      <c r="R18" s="44">
        <f t="shared" si="4"/>
        <v>0</v>
      </c>
    </row>
    <row r="19" spans="1:18" ht="15">
      <c r="A19" s="8"/>
      <c r="B19" s="8" t="s">
        <v>5</v>
      </c>
      <c r="C19" s="8"/>
      <c r="D19" s="8"/>
      <c r="E19" s="8"/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f t="shared" si="4"/>
        <v>0</v>
      </c>
    </row>
    <row r="20" spans="1:18" ht="15">
      <c r="A20" s="8"/>
      <c r="B20" s="8" t="s">
        <v>6</v>
      </c>
      <c r="C20" s="8"/>
      <c r="D20" s="8"/>
      <c r="E20" s="8"/>
      <c r="F20" s="44">
        <v>0</v>
      </c>
      <c r="G20" s="44">
        <f t="shared" si="5"/>
        <v>0</v>
      </c>
      <c r="H20" s="44">
        <f t="shared" si="5"/>
        <v>0</v>
      </c>
      <c r="I20" s="44">
        <f t="shared" si="5"/>
        <v>0</v>
      </c>
      <c r="J20" s="44">
        <f t="shared" si="5"/>
        <v>0</v>
      </c>
      <c r="K20" s="44">
        <f t="shared" si="5"/>
        <v>0</v>
      </c>
      <c r="L20" s="44">
        <f t="shared" si="5"/>
        <v>0</v>
      </c>
      <c r="M20" s="44">
        <f t="shared" si="5"/>
        <v>0</v>
      </c>
      <c r="N20" s="44">
        <f t="shared" si="5"/>
        <v>0</v>
      </c>
      <c r="O20" s="44">
        <f t="shared" si="5"/>
        <v>0</v>
      </c>
      <c r="P20" s="44">
        <f t="shared" si="5"/>
        <v>0</v>
      </c>
      <c r="Q20" s="44">
        <f>P20</f>
        <v>0</v>
      </c>
      <c r="R20" s="44">
        <f t="shared" si="4"/>
        <v>0</v>
      </c>
    </row>
    <row r="21" spans="1:18" ht="15">
      <c r="A21" s="8"/>
      <c r="B21" s="8" t="s">
        <v>7</v>
      </c>
      <c r="C21" s="8"/>
      <c r="D21" s="8"/>
      <c r="E21" s="8"/>
      <c r="F21" s="44">
        <v>0</v>
      </c>
      <c r="G21" s="44">
        <f t="shared" si="5"/>
        <v>0</v>
      </c>
      <c r="H21" s="44">
        <f t="shared" si="5"/>
        <v>0</v>
      </c>
      <c r="I21" s="44">
        <f t="shared" si="5"/>
        <v>0</v>
      </c>
      <c r="J21" s="44">
        <f t="shared" si="5"/>
        <v>0</v>
      </c>
      <c r="K21" s="44">
        <f t="shared" si="5"/>
        <v>0</v>
      </c>
      <c r="L21" s="44">
        <f t="shared" si="5"/>
        <v>0</v>
      </c>
      <c r="M21" s="44">
        <f t="shared" si="5"/>
        <v>0</v>
      </c>
      <c r="N21" s="44">
        <f t="shared" si="5"/>
        <v>0</v>
      </c>
      <c r="O21" s="44">
        <f t="shared" si="5"/>
        <v>0</v>
      </c>
      <c r="P21" s="44">
        <f t="shared" si="5"/>
        <v>0</v>
      </c>
      <c r="Q21" s="44">
        <f t="shared" si="5"/>
        <v>0</v>
      </c>
      <c r="R21" s="44">
        <f t="shared" si="4"/>
        <v>0</v>
      </c>
    </row>
    <row r="22" spans="1:18" ht="15">
      <c r="A22" s="8"/>
      <c r="B22" s="8" t="s">
        <v>8</v>
      </c>
      <c r="C22" s="8"/>
      <c r="D22" s="8"/>
      <c r="E22" s="8"/>
      <c r="F22" s="44">
        <v>0</v>
      </c>
      <c r="G22" s="44">
        <f t="shared" si="5"/>
        <v>0</v>
      </c>
      <c r="H22" s="44">
        <f t="shared" si="5"/>
        <v>0</v>
      </c>
      <c r="I22" s="44">
        <f t="shared" si="5"/>
        <v>0</v>
      </c>
      <c r="J22" s="44">
        <f t="shared" si="5"/>
        <v>0</v>
      </c>
      <c r="K22" s="44">
        <f t="shared" si="5"/>
        <v>0</v>
      </c>
      <c r="L22" s="44">
        <f t="shared" si="5"/>
        <v>0</v>
      </c>
      <c r="M22" s="44">
        <f t="shared" si="5"/>
        <v>0</v>
      </c>
      <c r="N22" s="44">
        <f t="shared" si="5"/>
        <v>0</v>
      </c>
      <c r="O22" s="44">
        <f t="shared" si="5"/>
        <v>0</v>
      </c>
      <c r="P22" s="44">
        <f t="shared" si="5"/>
        <v>0</v>
      </c>
      <c r="Q22" s="44">
        <f t="shared" si="5"/>
        <v>0</v>
      </c>
      <c r="R22" s="44">
        <f t="shared" si="4"/>
        <v>0</v>
      </c>
    </row>
    <row r="23" spans="1:18" ht="15">
      <c r="A23" s="8"/>
      <c r="B23" s="8" t="s">
        <v>9</v>
      </c>
      <c r="C23" s="8"/>
      <c r="D23" s="8"/>
      <c r="E23" s="8"/>
      <c r="F23" s="44">
        <v>0</v>
      </c>
      <c r="G23" s="44">
        <f t="shared" si="5"/>
        <v>0</v>
      </c>
      <c r="H23" s="44">
        <f t="shared" si="5"/>
        <v>0</v>
      </c>
      <c r="I23" s="44">
        <f t="shared" si="5"/>
        <v>0</v>
      </c>
      <c r="J23" s="44">
        <f t="shared" si="5"/>
        <v>0</v>
      </c>
      <c r="K23" s="44">
        <f t="shared" si="5"/>
        <v>0</v>
      </c>
      <c r="L23" s="44">
        <f t="shared" si="5"/>
        <v>0</v>
      </c>
      <c r="M23" s="44">
        <f t="shared" si="5"/>
        <v>0</v>
      </c>
      <c r="N23" s="44">
        <f t="shared" si="5"/>
        <v>0</v>
      </c>
      <c r="O23" s="44">
        <f t="shared" si="5"/>
        <v>0</v>
      </c>
      <c r="P23" s="44">
        <f t="shared" si="5"/>
        <v>0</v>
      </c>
      <c r="Q23" s="44">
        <f t="shared" si="5"/>
        <v>0</v>
      </c>
      <c r="R23" s="44">
        <f t="shared" si="4"/>
        <v>0</v>
      </c>
    </row>
    <row r="24" spans="1:18" ht="15">
      <c r="A24" s="8"/>
      <c r="B24" s="8" t="s">
        <v>10</v>
      </c>
      <c r="C24" s="8"/>
      <c r="D24" s="8"/>
      <c r="E24" s="8"/>
      <c r="F24" s="44">
        <v>0</v>
      </c>
      <c r="G24" s="44">
        <f t="shared" si="5"/>
        <v>0</v>
      </c>
      <c r="H24" s="44">
        <f t="shared" si="5"/>
        <v>0</v>
      </c>
      <c r="I24" s="44">
        <f t="shared" si="5"/>
        <v>0</v>
      </c>
      <c r="J24" s="44">
        <f t="shared" si="5"/>
        <v>0</v>
      </c>
      <c r="K24" s="44">
        <f t="shared" si="5"/>
        <v>0</v>
      </c>
      <c r="L24" s="44">
        <f t="shared" si="5"/>
        <v>0</v>
      </c>
      <c r="M24" s="44">
        <f t="shared" si="5"/>
        <v>0</v>
      </c>
      <c r="N24" s="44">
        <f t="shared" si="5"/>
        <v>0</v>
      </c>
      <c r="O24" s="44">
        <f t="shared" si="5"/>
        <v>0</v>
      </c>
      <c r="P24" s="44">
        <f t="shared" si="5"/>
        <v>0</v>
      </c>
      <c r="Q24" s="44">
        <f t="shared" si="5"/>
        <v>0</v>
      </c>
      <c r="R24" s="44">
        <f t="shared" si="4"/>
        <v>0</v>
      </c>
    </row>
    <row r="25" spans="1:18" ht="15">
      <c r="A25" s="8"/>
      <c r="B25" s="8" t="s">
        <v>11</v>
      </c>
      <c r="C25" s="8"/>
      <c r="D25" s="8"/>
      <c r="E25" s="8"/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f t="shared" si="4"/>
        <v>0</v>
      </c>
    </row>
    <row r="26" spans="1:18" ht="15">
      <c r="A26" s="8"/>
      <c r="B26" s="8" t="s">
        <v>12</v>
      </c>
      <c r="C26" s="8"/>
      <c r="D26" s="8"/>
      <c r="E26" s="8"/>
      <c r="F26" s="44">
        <v>0</v>
      </c>
      <c r="G26" s="44">
        <f t="shared" si="5"/>
        <v>0</v>
      </c>
      <c r="H26" s="44">
        <f t="shared" si="5"/>
        <v>0</v>
      </c>
      <c r="I26" s="44">
        <f t="shared" si="5"/>
        <v>0</v>
      </c>
      <c r="J26" s="44">
        <f t="shared" si="5"/>
        <v>0</v>
      </c>
      <c r="K26" s="44">
        <f t="shared" si="5"/>
        <v>0</v>
      </c>
      <c r="L26" s="44">
        <f t="shared" si="5"/>
        <v>0</v>
      </c>
      <c r="M26" s="44">
        <f t="shared" si="5"/>
        <v>0</v>
      </c>
      <c r="N26" s="44">
        <f t="shared" si="5"/>
        <v>0</v>
      </c>
      <c r="O26" s="44">
        <f t="shared" si="5"/>
        <v>0</v>
      </c>
      <c r="P26" s="44">
        <f t="shared" si="5"/>
        <v>0</v>
      </c>
      <c r="Q26" s="44">
        <f t="shared" si="5"/>
        <v>0</v>
      </c>
      <c r="R26" s="44">
        <f t="shared" si="4"/>
        <v>0</v>
      </c>
    </row>
    <row r="27" spans="1:18" ht="15">
      <c r="A27" s="8"/>
      <c r="B27" s="8" t="s">
        <v>13</v>
      </c>
      <c r="C27" s="8"/>
      <c r="D27" s="8"/>
      <c r="E27" s="8"/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f t="shared" si="4"/>
        <v>0</v>
      </c>
    </row>
    <row r="28" spans="1:18" ht="15">
      <c r="A28" s="8"/>
      <c r="B28" s="8" t="s">
        <v>57</v>
      </c>
      <c r="C28" s="8"/>
      <c r="D28" s="8"/>
      <c r="E28" s="8"/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f t="shared" si="4"/>
        <v>0</v>
      </c>
    </row>
    <row r="29" spans="1:18" ht="15">
      <c r="A29" s="8"/>
      <c r="B29" s="8" t="s">
        <v>14</v>
      </c>
      <c r="C29" s="8"/>
      <c r="D29" s="8"/>
      <c r="E29" s="8"/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f t="shared" si="4"/>
        <v>0</v>
      </c>
    </row>
    <row r="30" spans="1:18" ht="15">
      <c r="A30" s="8"/>
      <c r="B30" s="8" t="s">
        <v>15</v>
      </c>
      <c r="C30" s="8"/>
      <c r="D30" s="8"/>
      <c r="E30" s="8"/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f t="shared" si="4"/>
        <v>0</v>
      </c>
    </row>
    <row r="31" spans="1:18" ht="15">
      <c r="A31" s="8"/>
      <c r="B31" s="8" t="s">
        <v>16</v>
      </c>
      <c r="C31" s="8"/>
      <c r="D31" s="8"/>
      <c r="E31" s="8"/>
      <c r="F31" s="44">
        <v>0</v>
      </c>
      <c r="G31" s="44">
        <f>$F31</f>
        <v>0</v>
      </c>
      <c r="H31" s="44">
        <f aca="true" t="shared" si="6" ref="H31:Q33">$F31</f>
        <v>0</v>
      </c>
      <c r="I31" s="44">
        <f t="shared" si="6"/>
        <v>0</v>
      </c>
      <c r="J31" s="44">
        <f t="shared" si="6"/>
        <v>0</v>
      </c>
      <c r="K31" s="44">
        <f t="shared" si="6"/>
        <v>0</v>
      </c>
      <c r="L31" s="44">
        <f t="shared" si="6"/>
        <v>0</v>
      </c>
      <c r="M31" s="44">
        <f t="shared" si="6"/>
        <v>0</v>
      </c>
      <c r="N31" s="44">
        <f t="shared" si="6"/>
        <v>0</v>
      </c>
      <c r="O31" s="44">
        <f t="shared" si="6"/>
        <v>0</v>
      </c>
      <c r="P31" s="44">
        <f t="shared" si="6"/>
        <v>0</v>
      </c>
      <c r="Q31" s="44">
        <f t="shared" si="6"/>
        <v>0</v>
      </c>
      <c r="R31" s="44">
        <f t="shared" si="4"/>
        <v>0</v>
      </c>
    </row>
    <row r="32" spans="1:18" ht="15">
      <c r="A32" s="8"/>
      <c r="B32" s="8" t="s">
        <v>53</v>
      </c>
      <c r="C32" s="8"/>
      <c r="D32" s="8"/>
      <c r="E32" s="8"/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f t="shared" si="4"/>
        <v>0</v>
      </c>
    </row>
    <row r="33" spans="1:18" ht="15">
      <c r="A33" s="8"/>
      <c r="B33" s="8" t="s">
        <v>17</v>
      </c>
      <c r="C33" s="8"/>
      <c r="D33" s="8"/>
      <c r="E33" s="8"/>
      <c r="F33" s="44">
        <v>0</v>
      </c>
      <c r="G33" s="44">
        <f>$F33</f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44">
        <f t="shared" si="6"/>
        <v>0</v>
      </c>
      <c r="O33" s="44">
        <f t="shared" si="6"/>
        <v>0</v>
      </c>
      <c r="P33" s="44">
        <f t="shared" si="6"/>
        <v>0</v>
      </c>
      <c r="Q33" s="44">
        <f t="shared" si="6"/>
        <v>0</v>
      </c>
      <c r="R33" s="44">
        <f t="shared" si="4"/>
        <v>0</v>
      </c>
    </row>
    <row r="34" spans="1:18" ht="15">
      <c r="A34" s="8"/>
      <c r="B34" s="8" t="s">
        <v>18</v>
      </c>
      <c r="C34" s="8"/>
      <c r="D34" s="8"/>
      <c r="E34" s="8"/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f t="shared" si="4"/>
        <v>0</v>
      </c>
    </row>
    <row r="35" spans="1:18" ht="15">
      <c r="A35" s="8"/>
      <c r="B35" s="8" t="s">
        <v>19</v>
      </c>
      <c r="C35" s="8"/>
      <c r="D35" s="8"/>
      <c r="E35" s="8"/>
      <c r="F35" s="44">
        <f>SUM(F15:F34)</f>
        <v>0</v>
      </c>
      <c r="G35" s="44">
        <f aca="true" t="shared" si="7" ref="G35:Q35">SUM(G15:G34)</f>
        <v>0</v>
      </c>
      <c r="H35" s="44">
        <f t="shared" si="7"/>
        <v>0</v>
      </c>
      <c r="I35" s="44">
        <f t="shared" si="7"/>
        <v>0</v>
      </c>
      <c r="J35" s="44">
        <f t="shared" si="7"/>
        <v>0</v>
      </c>
      <c r="K35" s="44">
        <f t="shared" si="7"/>
        <v>0</v>
      </c>
      <c r="L35" s="44">
        <f t="shared" si="7"/>
        <v>0</v>
      </c>
      <c r="M35" s="44">
        <f t="shared" si="7"/>
        <v>0</v>
      </c>
      <c r="N35" s="44">
        <f t="shared" si="7"/>
        <v>0</v>
      </c>
      <c r="O35" s="44">
        <f t="shared" si="7"/>
        <v>0</v>
      </c>
      <c r="P35" s="44">
        <f t="shared" si="7"/>
        <v>0</v>
      </c>
      <c r="Q35" s="44">
        <f t="shared" si="7"/>
        <v>0</v>
      </c>
      <c r="R35" s="44">
        <f>SUM(F35:Q35)</f>
        <v>0</v>
      </c>
    </row>
    <row r="36" spans="1:18" ht="15">
      <c r="A36" s="8"/>
      <c r="D36" s="8"/>
      <c r="E36" s="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10"/>
    </row>
    <row r="37" spans="1:18" ht="15">
      <c r="A37" s="9" t="s">
        <v>67</v>
      </c>
      <c r="D37" s="8"/>
      <c r="E37" s="8"/>
      <c r="F37" s="44">
        <f aca="true" t="shared" si="8" ref="F37:Q37">F12-F35</f>
        <v>0</v>
      </c>
      <c r="G37" s="44">
        <f t="shared" si="8"/>
        <v>0</v>
      </c>
      <c r="H37" s="44">
        <f t="shared" si="8"/>
        <v>0</v>
      </c>
      <c r="I37" s="44">
        <f t="shared" si="8"/>
        <v>0</v>
      </c>
      <c r="J37" s="44">
        <f t="shared" si="8"/>
        <v>0</v>
      </c>
      <c r="K37" s="44">
        <f t="shared" si="8"/>
        <v>0</v>
      </c>
      <c r="L37" s="44">
        <f t="shared" si="8"/>
        <v>0</v>
      </c>
      <c r="M37" s="44">
        <f t="shared" si="8"/>
        <v>0</v>
      </c>
      <c r="N37" s="44">
        <f t="shared" si="8"/>
        <v>0</v>
      </c>
      <c r="O37" s="44">
        <f t="shared" si="8"/>
        <v>0</v>
      </c>
      <c r="P37" s="44">
        <f t="shared" si="8"/>
        <v>0</v>
      </c>
      <c r="Q37" s="44">
        <f t="shared" si="8"/>
        <v>0</v>
      </c>
      <c r="R37" s="44">
        <f>SUM(F37:Q37)</f>
        <v>0</v>
      </c>
    </row>
    <row r="38" spans="1:18" ht="15">
      <c r="A38" s="8"/>
      <c r="B38" s="8"/>
      <c r="C38" s="8"/>
      <c r="D38" s="8"/>
      <c r="E38" s="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5">
      <c r="A39" s="8"/>
      <c r="B39" s="8" t="s">
        <v>20</v>
      </c>
      <c r="C39" s="8"/>
      <c r="D39" s="8"/>
      <c r="E39" s="8"/>
      <c r="F39" s="44">
        <f>F32</f>
        <v>0</v>
      </c>
      <c r="G39" s="44">
        <f aca="true" t="shared" si="9" ref="G39:Q39">G32</f>
        <v>0</v>
      </c>
      <c r="H39" s="44">
        <f t="shared" si="9"/>
        <v>0</v>
      </c>
      <c r="I39" s="44">
        <f t="shared" si="9"/>
        <v>0</v>
      </c>
      <c r="J39" s="44">
        <f t="shared" si="9"/>
        <v>0</v>
      </c>
      <c r="K39" s="44">
        <f t="shared" si="9"/>
        <v>0</v>
      </c>
      <c r="L39" s="44">
        <f t="shared" si="9"/>
        <v>0</v>
      </c>
      <c r="M39" s="44">
        <f t="shared" si="9"/>
        <v>0</v>
      </c>
      <c r="N39" s="44">
        <f t="shared" si="9"/>
        <v>0</v>
      </c>
      <c r="O39" s="44">
        <f t="shared" si="9"/>
        <v>0</v>
      </c>
      <c r="P39" s="44">
        <f t="shared" si="9"/>
        <v>0</v>
      </c>
      <c r="Q39" s="44">
        <f t="shared" si="9"/>
        <v>0</v>
      </c>
      <c r="R39" s="44">
        <f>SUM(F39:Q39)</f>
        <v>0</v>
      </c>
    </row>
    <row r="40" spans="1:18" ht="15">
      <c r="A40" s="8"/>
      <c r="B40" s="8" t="s">
        <v>21</v>
      </c>
      <c r="C40" s="8"/>
      <c r="D40" s="8"/>
      <c r="E40" s="8"/>
      <c r="F40" s="44">
        <f aca="true" t="shared" si="10" ref="F40:Q40">F33</f>
        <v>0</v>
      </c>
      <c r="G40" s="44">
        <f t="shared" si="10"/>
        <v>0</v>
      </c>
      <c r="H40" s="44">
        <f t="shared" si="10"/>
        <v>0</v>
      </c>
      <c r="I40" s="44">
        <f t="shared" si="10"/>
        <v>0</v>
      </c>
      <c r="J40" s="44">
        <f t="shared" si="10"/>
        <v>0</v>
      </c>
      <c r="K40" s="44">
        <f t="shared" si="10"/>
        <v>0</v>
      </c>
      <c r="L40" s="44">
        <f t="shared" si="10"/>
        <v>0</v>
      </c>
      <c r="M40" s="44">
        <f t="shared" si="10"/>
        <v>0</v>
      </c>
      <c r="N40" s="44">
        <f t="shared" si="10"/>
        <v>0</v>
      </c>
      <c r="O40" s="44">
        <f t="shared" si="10"/>
        <v>0</v>
      </c>
      <c r="P40" s="44">
        <f t="shared" si="10"/>
        <v>0</v>
      </c>
      <c r="Q40" s="44">
        <f t="shared" si="10"/>
        <v>0</v>
      </c>
      <c r="R40" s="44">
        <f>SUM(F40:Q40)</f>
        <v>0</v>
      </c>
    </row>
    <row r="41" spans="1:18" ht="15">
      <c r="A41" s="8"/>
      <c r="B41" s="8" t="s">
        <v>56</v>
      </c>
      <c r="C41" s="8"/>
      <c r="D41" s="8"/>
      <c r="E41" s="8"/>
      <c r="F41" s="46">
        <f>'Loan Tool'!$H5</f>
        <v>0</v>
      </c>
      <c r="G41" s="46">
        <f>'Loan Tool'!$H5</f>
        <v>0</v>
      </c>
      <c r="H41" s="46">
        <f>'Loan Tool'!$H5</f>
        <v>0</v>
      </c>
      <c r="I41" s="46">
        <f>'Loan Tool'!$H5</f>
        <v>0</v>
      </c>
      <c r="J41" s="46">
        <f>'Loan Tool'!$H5</f>
        <v>0</v>
      </c>
      <c r="K41" s="46">
        <f>'Loan Tool'!$H5</f>
        <v>0</v>
      </c>
      <c r="L41" s="46">
        <f>'Loan Tool'!$H5</f>
        <v>0</v>
      </c>
      <c r="M41" s="46">
        <f>'Loan Tool'!$H5</f>
        <v>0</v>
      </c>
      <c r="N41" s="46">
        <f>'Loan Tool'!$H5</f>
        <v>0</v>
      </c>
      <c r="O41" s="46">
        <f>'Loan Tool'!$H5</f>
        <v>0</v>
      </c>
      <c r="P41" s="46">
        <f>'Loan Tool'!$H5</f>
        <v>0</v>
      </c>
      <c r="Q41" s="46">
        <f>'Loan Tool'!$H5</f>
        <v>0</v>
      </c>
      <c r="R41" s="46">
        <f>SUM(F41:Q41)</f>
        <v>0</v>
      </c>
    </row>
    <row r="42" spans="1:18" ht="15">
      <c r="A42" s="8"/>
      <c r="B42" s="8" t="s">
        <v>22</v>
      </c>
      <c r="C42" s="8"/>
      <c r="D42" s="8"/>
      <c r="E42" s="6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7">
        <f>SUM(F42:Q42)</f>
        <v>0</v>
      </c>
    </row>
    <row r="43" spans="1:18" ht="15">
      <c r="A43" s="8"/>
      <c r="B43" s="8" t="s">
        <v>23</v>
      </c>
      <c r="C43" s="8"/>
      <c r="D43" s="8"/>
      <c r="E43" s="8"/>
      <c r="F43" s="44">
        <f>F39+F40-F41-F42</f>
        <v>0</v>
      </c>
      <c r="G43" s="44">
        <f aca="true" t="shared" si="11" ref="G43:Q43">G39+G40-G41-G42</f>
        <v>0</v>
      </c>
      <c r="H43" s="44">
        <f t="shared" si="11"/>
        <v>0</v>
      </c>
      <c r="I43" s="44">
        <f t="shared" si="11"/>
        <v>0</v>
      </c>
      <c r="J43" s="44">
        <f t="shared" si="11"/>
        <v>0</v>
      </c>
      <c r="K43" s="44">
        <f t="shared" si="11"/>
        <v>0</v>
      </c>
      <c r="L43" s="44">
        <f t="shared" si="11"/>
        <v>0</v>
      </c>
      <c r="M43" s="44">
        <f t="shared" si="11"/>
        <v>0</v>
      </c>
      <c r="N43" s="44">
        <f t="shared" si="11"/>
        <v>0</v>
      </c>
      <c r="O43" s="44">
        <f t="shared" si="11"/>
        <v>0</v>
      </c>
      <c r="P43" s="44">
        <f t="shared" si="11"/>
        <v>0</v>
      </c>
      <c r="Q43" s="44">
        <f t="shared" si="11"/>
        <v>0</v>
      </c>
      <c r="R43" s="44">
        <f>SUM(F43:Q43)</f>
        <v>0</v>
      </c>
    </row>
    <row r="44" spans="1:18" ht="15">
      <c r="A44" s="8"/>
      <c r="B44" s="8"/>
      <c r="C44" s="8"/>
      <c r="D44" s="8"/>
      <c r="E44" s="8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5">
      <c r="A45" s="14" t="s">
        <v>24</v>
      </c>
      <c r="B45" s="8"/>
      <c r="C45" s="8"/>
      <c r="D45" s="8"/>
      <c r="E45" s="8"/>
      <c r="F45" s="11">
        <f aca="true" t="shared" si="12" ref="F45:Q45">F37+F43</f>
        <v>0</v>
      </c>
      <c r="G45" s="11">
        <f t="shared" si="12"/>
        <v>0</v>
      </c>
      <c r="H45" s="11">
        <f t="shared" si="12"/>
        <v>0</v>
      </c>
      <c r="I45" s="11">
        <f t="shared" si="12"/>
        <v>0</v>
      </c>
      <c r="J45" s="11">
        <f t="shared" si="12"/>
        <v>0</v>
      </c>
      <c r="K45" s="11">
        <f t="shared" si="12"/>
        <v>0</v>
      </c>
      <c r="L45" s="11">
        <f t="shared" si="12"/>
        <v>0</v>
      </c>
      <c r="M45" s="11">
        <f t="shared" si="12"/>
        <v>0</v>
      </c>
      <c r="N45" s="11">
        <f t="shared" si="12"/>
        <v>0</v>
      </c>
      <c r="O45" s="11">
        <f t="shared" si="12"/>
        <v>0</v>
      </c>
      <c r="P45" s="11">
        <f t="shared" si="12"/>
        <v>0</v>
      </c>
      <c r="Q45" s="11">
        <f t="shared" si="12"/>
        <v>0</v>
      </c>
      <c r="R45" s="11">
        <f>SUM(F45:Q45)</f>
        <v>0</v>
      </c>
    </row>
    <row r="46" spans="1:18" ht="15">
      <c r="A46" s="14"/>
      <c r="B46" s="8"/>
      <c r="C46" s="8"/>
      <c r="D46" s="8"/>
      <c r="E46" s="8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</sheetData>
  <sheetProtection/>
  <printOptions/>
  <pageMargins left="0.75" right="0.75" top="0.25" bottom="0.5" header="0.25" footer="0.5"/>
  <pageSetup fitToHeight="1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5"/>
  <sheetViews>
    <sheetView zoomScale="75" zoomScaleNormal="75" zoomScalePageLayoutView="0" workbookViewId="0" topLeftCell="A1">
      <selection activeCell="D4" sqref="D4"/>
    </sheetView>
  </sheetViews>
  <sheetFormatPr defaultColWidth="11.6640625" defaultRowHeight="15"/>
  <cols>
    <col min="1" max="1" width="9.3359375" style="0" customWidth="1"/>
    <col min="2" max="7" width="12.10546875" style="0" customWidth="1"/>
    <col min="8" max="8" width="12.21484375" style="0" customWidth="1"/>
  </cols>
  <sheetData>
    <row r="1" spans="1:8" ht="43.5" customHeight="1">
      <c r="A1" s="13" t="s">
        <v>62</v>
      </c>
      <c r="B1" s="3"/>
      <c r="C1" s="3"/>
      <c r="D1" s="3"/>
      <c r="E1" s="3"/>
      <c r="F1" s="3"/>
      <c r="G1" s="3"/>
      <c r="H1" s="3"/>
    </row>
    <row r="2" s="16" customFormat="1" ht="15.75"/>
    <row r="3" spans="1:6" s="16" customFormat="1" ht="15.75">
      <c r="A3" s="17" t="s">
        <v>25</v>
      </c>
      <c r="E3" s="17"/>
      <c r="F3" s="17" t="s">
        <v>26</v>
      </c>
    </row>
    <row r="4" spans="1:9" s="16" customFormat="1" ht="15.75">
      <c r="A4" s="18" t="s">
        <v>27</v>
      </c>
      <c r="B4" s="18"/>
      <c r="C4" s="19"/>
      <c r="D4" s="20">
        <f>C4</f>
        <v>0</v>
      </c>
      <c r="E4" s="21"/>
      <c r="F4" s="18" t="s">
        <v>28</v>
      </c>
      <c r="G4" s="18"/>
      <c r="H4" s="18">
        <f>SUM(D22:D33)</f>
        <v>0</v>
      </c>
      <c r="I4" s="22">
        <f>C5*100</f>
        <v>20</v>
      </c>
    </row>
    <row r="5" spans="1:8" s="16" customFormat="1" ht="15.75">
      <c r="A5" s="18" t="s">
        <v>29</v>
      </c>
      <c r="B5" s="18"/>
      <c r="C5" s="42">
        <v>0.2</v>
      </c>
      <c r="E5" s="21"/>
      <c r="F5" s="18" t="s">
        <v>30</v>
      </c>
      <c r="G5" s="18"/>
      <c r="H5" s="19">
        <f>C4*(I4/100/C7)/(1-(1+(I4/100/C7))^-(C6*C7))</f>
        <v>0</v>
      </c>
    </row>
    <row r="6" spans="1:8" s="16" customFormat="1" ht="15.75">
      <c r="A6" s="18" t="s">
        <v>31</v>
      </c>
      <c r="B6" s="18"/>
      <c r="C6" s="23">
        <v>5</v>
      </c>
      <c r="D6" s="24"/>
      <c r="E6" s="21"/>
      <c r="F6" s="18" t="s">
        <v>32</v>
      </c>
      <c r="G6" s="18"/>
      <c r="H6" s="18">
        <f>SUM(E22:E33)</f>
        <v>0</v>
      </c>
    </row>
    <row r="7" spans="1:8" s="16" customFormat="1" ht="15.75">
      <c r="A7" s="18" t="s">
        <v>33</v>
      </c>
      <c r="B7" s="18"/>
      <c r="C7" s="23">
        <v>12</v>
      </c>
      <c r="E7" s="21"/>
      <c r="F7" s="18" t="s">
        <v>34</v>
      </c>
      <c r="G7" s="18"/>
      <c r="H7" s="18">
        <f>H8-C4</f>
        <v>0</v>
      </c>
    </row>
    <row r="8" spans="1:8" s="16" customFormat="1" ht="15.75">
      <c r="A8" s="25" t="s">
        <v>35</v>
      </c>
      <c r="B8" s="26"/>
      <c r="C8" s="23">
        <f>C6*C7</f>
        <v>60</v>
      </c>
      <c r="E8" s="21"/>
      <c r="F8" s="25" t="s">
        <v>36</v>
      </c>
      <c r="G8" s="26"/>
      <c r="H8" s="19">
        <f>C8*H5</f>
        <v>0</v>
      </c>
    </row>
    <row r="9" s="16" customFormat="1" ht="15.75"/>
    <row r="10" s="16" customFormat="1" ht="15.75">
      <c r="A10" s="27"/>
    </row>
    <row r="11" s="16" customFormat="1" ht="15.75">
      <c r="E11" s="28">
        <f>H5</f>
        <v>0</v>
      </c>
    </row>
    <row r="12" spans="3:4" s="16" customFormat="1" ht="15.75">
      <c r="C12" s="29"/>
      <c r="D12" s="28">
        <f>H5</f>
        <v>0</v>
      </c>
    </row>
    <row r="13" s="16" customFormat="1" ht="15.75"/>
    <row r="14" spans="3:7" s="16" customFormat="1" ht="15.75">
      <c r="C14" s="30" t="s">
        <v>37</v>
      </c>
      <c r="D14" s="30" t="s">
        <v>38</v>
      </c>
      <c r="E14" s="30" t="s">
        <v>39</v>
      </c>
      <c r="F14" s="30" t="s">
        <v>40</v>
      </c>
      <c r="G14" s="30" t="s">
        <v>41</v>
      </c>
    </row>
    <row r="15" spans="1:9" s="16" customFormat="1" ht="15.75">
      <c r="A15" s="16" t="s">
        <v>55</v>
      </c>
      <c r="C15" s="27">
        <f>C16/12</f>
        <v>0</v>
      </c>
      <c r="D15" s="27">
        <f>D16/12</f>
        <v>0</v>
      </c>
      <c r="E15" s="27">
        <f>E16/12</f>
        <v>0</v>
      </c>
      <c r="F15" s="27">
        <f>F16/12</f>
        <v>0</v>
      </c>
      <c r="G15" s="27">
        <f>G16/12</f>
        <v>0</v>
      </c>
      <c r="I15" s="16">
        <v>2</v>
      </c>
    </row>
    <row r="16" spans="1:7" s="16" customFormat="1" ht="15.75">
      <c r="A16" s="16" t="s">
        <v>42</v>
      </c>
      <c r="C16" s="27">
        <f>H33</f>
        <v>0</v>
      </c>
      <c r="D16" s="27">
        <f>H45-C16</f>
        <v>0</v>
      </c>
      <c r="E16" s="27">
        <f>H57-D16-C16</f>
        <v>0</v>
      </c>
      <c r="F16" s="27">
        <f>H69-C16-D16-E16</f>
        <v>0</v>
      </c>
      <c r="G16" s="27">
        <f>H81-F16-E16-D16-C16</f>
        <v>0</v>
      </c>
    </row>
    <row r="17" spans="1:7" s="16" customFormat="1" ht="15.75">
      <c r="A17" s="16" t="s">
        <v>43</v>
      </c>
      <c r="C17" s="27">
        <f>SUM(F21:F33)</f>
        <v>0</v>
      </c>
      <c r="D17" s="27">
        <f>SUM(F34:F45)</f>
        <v>0</v>
      </c>
      <c r="E17" s="27">
        <f>SUM(F46:F57)</f>
        <v>0</v>
      </c>
      <c r="F17" s="27">
        <f>SUM(F58:F69)</f>
        <v>0</v>
      </c>
      <c r="G17" s="27">
        <f>SUM(F70:F81)</f>
        <v>0</v>
      </c>
    </row>
    <row r="18" spans="1:7" s="16" customFormat="1" ht="15.75">
      <c r="A18" s="16" t="s">
        <v>44</v>
      </c>
      <c r="C18" s="27">
        <f>C4-C17</f>
        <v>0</v>
      </c>
      <c r="D18" s="27">
        <f>C18-D17</f>
        <v>0</v>
      </c>
      <c r="E18" s="27">
        <f>D18-E17</f>
        <v>0</v>
      </c>
      <c r="F18" s="27">
        <f>E18-F17</f>
        <v>0</v>
      </c>
      <c r="G18" s="27">
        <f>F18-G17</f>
        <v>0</v>
      </c>
    </row>
    <row r="19" s="16" customFormat="1" ht="15.75"/>
    <row r="20" spans="3:8" s="16" customFormat="1" ht="15.75">
      <c r="C20" s="31" t="s">
        <v>45</v>
      </c>
      <c r="D20" s="31" t="s">
        <v>46</v>
      </c>
      <c r="G20" s="31" t="s">
        <v>47</v>
      </c>
      <c r="H20" s="31" t="s">
        <v>48</v>
      </c>
    </row>
    <row r="21" spans="1:8" s="16" customFormat="1" ht="15.75">
      <c r="A21" s="32" t="s">
        <v>49</v>
      </c>
      <c r="B21" s="32" t="s">
        <v>50</v>
      </c>
      <c r="C21" s="32" t="s">
        <v>51</v>
      </c>
      <c r="D21" s="32" t="s">
        <v>52</v>
      </c>
      <c r="E21" s="33" t="s">
        <v>53</v>
      </c>
      <c r="F21" s="32" t="s">
        <v>54</v>
      </c>
      <c r="G21" s="32" t="s">
        <v>51</v>
      </c>
      <c r="H21" s="32" t="s">
        <v>53</v>
      </c>
    </row>
    <row r="22" spans="1:8" s="16" customFormat="1" ht="15.75">
      <c r="A22" s="34">
        <v>1</v>
      </c>
      <c r="B22" s="35">
        <f>DATE(0,4,1)</f>
        <v>92</v>
      </c>
      <c r="C22" s="27">
        <f>C4</f>
        <v>0</v>
      </c>
      <c r="D22" s="27">
        <f>IF(C22&lt;1,0,H$5)</f>
        <v>0</v>
      </c>
      <c r="E22" s="27">
        <f aca="true" t="shared" si="0" ref="E22:E85">(+$I$4/100)/12*C22</f>
        <v>0</v>
      </c>
      <c r="F22" s="27">
        <f aca="true" t="shared" si="1" ref="F22:F85">D22-E22</f>
        <v>0</v>
      </c>
      <c r="G22" s="27">
        <f aca="true" t="shared" si="2" ref="G22:G85">C22-F22</f>
        <v>0</v>
      </c>
      <c r="H22" s="27">
        <f>E22</f>
        <v>0</v>
      </c>
    </row>
    <row r="23" spans="1:8" s="16" customFormat="1" ht="15.75">
      <c r="A23" s="34">
        <f aca="true" t="shared" si="3" ref="A23:A86">A22+1</f>
        <v>2</v>
      </c>
      <c r="B23" s="35">
        <f>B22+30</f>
        <v>122</v>
      </c>
      <c r="C23" s="27">
        <f aca="true" t="shared" si="4" ref="C23:C86">G22</f>
        <v>0</v>
      </c>
      <c r="D23" s="27">
        <f aca="true" t="shared" si="5" ref="D23:D86">IF(C23&lt;1,0,H$5)</f>
        <v>0</v>
      </c>
      <c r="E23" s="27">
        <f t="shared" si="0"/>
        <v>0</v>
      </c>
      <c r="F23" s="27">
        <f t="shared" si="1"/>
        <v>0</v>
      </c>
      <c r="G23" s="27">
        <f t="shared" si="2"/>
        <v>0</v>
      </c>
      <c r="H23" s="27">
        <f>IF(D23=0,0,E23+H22)</f>
        <v>0</v>
      </c>
    </row>
    <row r="24" spans="1:8" s="16" customFormat="1" ht="15.75">
      <c r="A24" s="34">
        <f t="shared" si="3"/>
        <v>3</v>
      </c>
      <c r="B24" s="35">
        <f>B23+31</f>
        <v>153</v>
      </c>
      <c r="C24" s="27">
        <f t="shared" si="4"/>
        <v>0</v>
      </c>
      <c r="D24" s="27">
        <f t="shared" si="5"/>
        <v>0</v>
      </c>
      <c r="E24" s="27">
        <f t="shared" si="0"/>
        <v>0</v>
      </c>
      <c r="F24" s="27">
        <f t="shared" si="1"/>
        <v>0</v>
      </c>
      <c r="G24" s="27">
        <f t="shared" si="2"/>
        <v>0</v>
      </c>
      <c r="H24" s="27">
        <f aca="true" t="shared" si="6" ref="H24:H87">IF(D24=0,0,E24+H23)</f>
        <v>0</v>
      </c>
    </row>
    <row r="25" spans="1:8" s="16" customFormat="1" ht="15.75">
      <c r="A25" s="34">
        <f t="shared" si="3"/>
        <v>4</v>
      </c>
      <c r="B25" s="35">
        <f>B24+31</f>
        <v>184</v>
      </c>
      <c r="C25" s="27">
        <f t="shared" si="4"/>
        <v>0</v>
      </c>
      <c r="D25" s="27">
        <f t="shared" si="5"/>
        <v>0</v>
      </c>
      <c r="E25" s="27">
        <f t="shared" si="0"/>
        <v>0</v>
      </c>
      <c r="F25" s="27">
        <f t="shared" si="1"/>
        <v>0</v>
      </c>
      <c r="G25" s="27">
        <f t="shared" si="2"/>
        <v>0</v>
      </c>
      <c r="H25" s="27">
        <f t="shared" si="6"/>
        <v>0</v>
      </c>
    </row>
    <row r="26" spans="1:8" s="16" customFormat="1" ht="15.75">
      <c r="A26" s="34">
        <f t="shared" si="3"/>
        <v>5</v>
      </c>
      <c r="B26" s="35">
        <f>B25+30</f>
        <v>214</v>
      </c>
      <c r="C26" s="27">
        <f t="shared" si="4"/>
        <v>0</v>
      </c>
      <c r="D26" s="27">
        <f t="shared" si="5"/>
        <v>0</v>
      </c>
      <c r="E26" s="27">
        <f t="shared" si="0"/>
        <v>0</v>
      </c>
      <c r="F26" s="27">
        <f t="shared" si="1"/>
        <v>0</v>
      </c>
      <c r="G26" s="27">
        <f t="shared" si="2"/>
        <v>0</v>
      </c>
      <c r="H26" s="27">
        <f t="shared" si="6"/>
        <v>0</v>
      </c>
    </row>
    <row r="27" spans="1:8" s="16" customFormat="1" ht="15.75">
      <c r="A27" s="34">
        <f t="shared" si="3"/>
        <v>6</v>
      </c>
      <c r="B27" s="35">
        <f aca="true" t="shared" si="7" ref="B27:B33">B26+31</f>
        <v>245</v>
      </c>
      <c r="C27" s="27">
        <f t="shared" si="4"/>
        <v>0</v>
      </c>
      <c r="D27" s="27">
        <f t="shared" si="5"/>
        <v>0</v>
      </c>
      <c r="E27" s="27">
        <f t="shared" si="0"/>
        <v>0</v>
      </c>
      <c r="F27" s="27">
        <f t="shared" si="1"/>
        <v>0</v>
      </c>
      <c r="G27" s="27">
        <f t="shared" si="2"/>
        <v>0</v>
      </c>
      <c r="H27" s="27">
        <f t="shared" si="6"/>
        <v>0</v>
      </c>
    </row>
    <row r="28" spans="1:8" s="16" customFormat="1" ht="15.75">
      <c r="A28" s="34">
        <f t="shared" si="3"/>
        <v>7</v>
      </c>
      <c r="B28" s="35">
        <f t="shared" si="7"/>
        <v>276</v>
      </c>
      <c r="C28" s="27">
        <f t="shared" si="4"/>
        <v>0</v>
      </c>
      <c r="D28" s="27">
        <f t="shared" si="5"/>
        <v>0</v>
      </c>
      <c r="E28" s="27">
        <f t="shared" si="0"/>
        <v>0</v>
      </c>
      <c r="F28" s="27">
        <f t="shared" si="1"/>
        <v>0</v>
      </c>
      <c r="G28" s="27">
        <f t="shared" si="2"/>
        <v>0</v>
      </c>
      <c r="H28" s="27">
        <f t="shared" si="6"/>
        <v>0</v>
      </c>
    </row>
    <row r="29" spans="1:8" s="16" customFormat="1" ht="15.75">
      <c r="A29" s="34">
        <f t="shared" si="3"/>
        <v>8</v>
      </c>
      <c r="B29" s="35">
        <f t="shared" si="7"/>
        <v>307</v>
      </c>
      <c r="C29" s="27">
        <f t="shared" si="4"/>
        <v>0</v>
      </c>
      <c r="D29" s="27">
        <f t="shared" si="5"/>
        <v>0</v>
      </c>
      <c r="E29" s="27">
        <f t="shared" si="0"/>
        <v>0</v>
      </c>
      <c r="F29" s="27">
        <f t="shared" si="1"/>
        <v>0</v>
      </c>
      <c r="G29" s="27">
        <f t="shared" si="2"/>
        <v>0</v>
      </c>
      <c r="H29" s="27">
        <f t="shared" si="6"/>
        <v>0</v>
      </c>
    </row>
    <row r="30" spans="1:8" s="16" customFormat="1" ht="15.75">
      <c r="A30" s="34">
        <f t="shared" si="3"/>
        <v>9</v>
      </c>
      <c r="B30" s="35">
        <f t="shared" si="7"/>
        <v>338</v>
      </c>
      <c r="C30" s="27">
        <f t="shared" si="4"/>
        <v>0</v>
      </c>
      <c r="D30" s="27">
        <f t="shared" si="5"/>
        <v>0</v>
      </c>
      <c r="E30" s="27">
        <f t="shared" si="0"/>
        <v>0</v>
      </c>
      <c r="F30" s="27">
        <f t="shared" si="1"/>
        <v>0</v>
      </c>
      <c r="G30" s="27">
        <f t="shared" si="2"/>
        <v>0</v>
      </c>
      <c r="H30" s="27">
        <f t="shared" si="6"/>
        <v>0</v>
      </c>
    </row>
    <row r="31" spans="1:8" s="16" customFormat="1" ht="15.75">
      <c r="A31" s="34">
        <f t="shared" si="3"/>
        <v>10</v>
      </c>
      <c r="B31" s="35">
        <f t="shared" si="7"/>
        <v>369</v>
      </c>
      <c r="C31" s="27">
        <f t="shared" si="4"/>
        <v>0</v>
      </c>
      <c r="D31" s="27">
        <f t="shared" si="5"/>
        <v>0</v>
      </c>
      <c r="E31" s="27">
        <f t="shared" si="0"/>
        <v>0</v>
      </c>
      <c r="F31" s="27">
        <f t="shared" si="1"/>
        <v>0</v>
      </c>
      <c r="G31" s="27">
        <f t="shared" si="2"/>
        <v>0</v>
      </c>
      <c r="H31" s="27">
        <f t="shared" si="6"/>
        <v>0</v>
      </c>
    </row>
    <row r="32" spans="1:8" s="16" customFormat="1" ht="15.75">
      <c r="A32" s="34">
        <f t="shared" si="3"/>
        <v>11</v>
      </c>
      <c r="B32" s="35">
        <f t="shared" si="7"/>
        <v>400</v>
      </c>
      <c r="C32" s="27">
        <f t="shared" si="4"/>
        <v>0</v>
      </c>
      <c r="D32" s="27">
        <f t="shared" si="5"/>
        <v>0</v>
      </c>
      <c r="E32" s="27">
        <f t="shared" si="0"/>
        <v>0</v>
      </c>
      <c r="F32" s="27">
        <f t="shared" si="1"/>
        <v>0</v>
      </c>
      <c r="G32" s="27">
        <f t="shared" si="2"/>
        <v>0</v>
      </c>
      <c r="H32" s="27">
        <f t="shared" si="6"/>
        <v>0</v>
      </c>
    </row>
    <row r="33" spans="1:8" s="16" customFormat="1" ht="15.75">
      <c r="A33" s="34">
        <f t="shared" si="3"/>
        <v>12</v>
      </c>
      <c r="B33" s="35">
        <f t="shared" si="7"/>
        <v>431</v>
      </c>
      <c r="C33" s="27">
        <f t="shared" si="4"/>
        <v>0</v>
      </c>
      <c r="D33" s="27">
        <f t="shared" si="5"/>
        <v>0</v>
      </c>
      <c r="E33" s="27">
        <f t="shared" si="0"/>
        <v>0</v>
      </c>
      <c r="F33" s="27">
        <f t="shared" si="1"/>
        <v>0</v>
      </c>
      <c r="G33" s="27">
        <f t="shared" si="2"/>
        <v>0</v>
      </c>
      <c r="H33" s="27">
        <f t="shared" si="6"/>
        <v>0</v>
      </c>
    </row>
    <row r="34" spans="1:8" s="16" customFormat="1" ht="15.75">
      <c r="A34" s="34">
        <f t="shared" si="3"/>
        <v>13</v>
      </c>
      <c r="B34" s="35">
        <f>B33+28</f>
        <v>459</v>
      </c>
      <c r="C34" s="27">
        <f t="shared" si="4"/>
        <v>0</v>
      </c>
      <c r="D34" s="27">
        <f t="shared" si="5"/>
        <v>0</v>
      </c>
      <c r="E34" s="27">
        <f t="shared" si="0"/>
        <v>0</v>
      </c>
      <c r="F34" s="27">
        <f t="shared" si="1"/>
        <v>0</v>
      </c>
      <c r="G34" s="27">
        <f t="shared" si="2"/>
        <v>0</v>
      </c>
      <c r="H34" s="27">
        <f t="shared" si="6"/>
        <v>0</v>
      </c>
    </row>
    <row r="35" spans="1:8" s="16" customFormat="1" ht="15.75">
      <c r="A35" s="34">
        <f t="shared" si="3"/>
        <v>14</v>
      </c>
      <c r="B35" s="35">
        <f aca="true" t="shared" si="8" ref="B35:B44">B34+31</f>
        <v>490</v>
      </c>
      <c r="C35" s="27">
        <f t="shared" si="4"/>
        <v>0</v>
      </c>
      <c r="D35" s="27">
        <f t="shared" si="5"/>
        <v>0</v>
      </c>
      <c r="E35" s="27">
        <f t="shared" si="0"/>
        <v>0</v>
      </c>
      <c r="F35" s="27">
        <f t="shared" si="1"/>
        <v>0</v>
      </c>
      <c r="G35" s="27">
        <f t="shared" si="2"/>
        <v>0</v>
      </c>
      <c r="H35" s="27">
        <f t="shared" si="6"/>
        <v>0</v>
      </c>
    </row>
    <row r="36" spans="1:8" s="16" customFormat="1" ht="15.75">
      <c r="A36" s="34">
        <f t="shared" si="3"/>
        <v>15</v>
      </c>
      <c r="B36" s="35">
        <f t="shared" si="8"/>
        <v>521</v>
      </c>
      <c r="C36" s="27">
        <f t="shared" si="4"/>
        <v>0</v>
      </c>
      <c r="D36" s="27">
        <f t="shared" si="5"/>
        <v>0</v>
      </c>
      <c r="E36" s="27">
        <f t="shared" si="0"/>
        <v>0</v>
      </c>
      <c r="F36" s="27">
        <f t="shared" si="1"/>
        <v>0</v>
      </c>
      <c r="G36" s="27">
        <f t="shared" si="2"/>
        <v>0</v>
      </c>
      <c r="H36" s="27">
        <f t="shared" si="6"/>
        <v>0</v>
      </c>
    </row>
    <row r="37" spans="1:8" s="16" customFormat="1" ht="15.75">
      <c r="A37" s="34">
        <f t="shared" si="3"/>
        <v>16</v>
      </c>
      <c r="B37" s="35">
        <f t="shared" si="8"/>
        <v>552</v>
      </c>
      <c r="C37" s="27">
        <f t="shared" si="4"/>
        <v>0</v>
      </c>
      <c r="D37" s="27">
        <f t="shared" si="5"/>
        <v>0</v>
      </c>
      <c r="E37" s="27">
        <f t="shared" si="0"/>
        <v>0</v>
      </c>
      <c r="F37" s="27">
        <f t="shared" si="1"/>
        <v>0</v>
      </c>
      <c r="G37" s="27">
        <f t="shared" si="2"/>
        <v>0</v>
      </c>
      <c r="H37" s="27">
        <f t="shared" si="6"/>
        <v>0</v>
      </c>
    </row>
    <row r="38" spans="1:8" s="16" customFormat="1" ht="15.75">
      <c r="A38" s="34">
        <f t="shared" si="3"/>
        <v>17</v>
      </c>
      <c r="B38" s="35">
        <f t="shared" si="8"/>
        <v>583</v>
      </c>
      <c r="C38" s="27">
        <f t="shared" si="4"/>
        <v>0</v>
      </c>
      <c r="D38" s="27">
        <f t="shared" si="5"/>
        <v>0</v>
      </c>
      <c r="E38" s="27">
        <f t="shared" si="0"/>
        <v>0</v>
      </c>
      <c r="F38" s="27">
        <f t="shared" si="1"/>
        <v>0</v>
      </c>
      <c r="G38" s="27">
        <f t="shared" si="2"/>
        <v>0</v>
      </c>
      <c r="H38" s="27">
        <f t="shared" si="6"/>
        <v>0</v>
      </c>
    </row>
    <row r="39" spans="1:8" s="16" customFormat="1" ht="15.75">
      <c r="A39" s="34">
        <f t="shared" si="3"/>
        <v>18</v>
      </c>
      <c r="B39" s="35">
        <f t="shared" si="8"/>
        <v>614</v>
      </c>
      <c r="C39" s="27">
        <f t="shared" si="4"/>
        <v>0</v>
      </c>
      <c r="D39" s="27">
        <f t="shared" si="5"/>
        <v>0</v>
      </c>
      <c r="E39" s="27">
        <f t="shared" si="0"/>
        <v>0</v>
      </c>
      <c r="F39" s="27">
        <f t="shared" si="1"/>
        <v>0</v>
      </c>
      <c r="G39" s="27">
        <f t="shared" si="2"/>
        <v>0</v>
      </c>
      <c r="H39" s="27">
        <f t="shared" si="6"/>
        <v>0</v>
      </c>
    </row>
    <row r="40" spans="1:8" s="16" customFormat="1" ht="15.75">
      <c r="A40" s="34">
        <f t="shared" si="3"/>
        <v>19</v>
      </c>
      <c r="B40" s="35">
        <f t="shared" si="8"/>
        <v>645</v>
      </c>
      <c r="C40" s="27">
        <f t="shared" si="4"/>
        <v>0</v>
      </c>
      <c r="D40" s="27">
        <f t="shared" si="5"/>
        <v>0</v>
      </c>
      <c r="E40" s="27">
        <f t="shared" si="0"/>
        <v>0</v>
      </c>
      <c r="F40" s="27">
        <f t="shared" si="1"/>
        <v>0</v>
      </c>
      <c r="G40" s="27">
        <f t="shared" si="2"/>
        <v>0</v>
      </c>
      <c r="H40" s="27">
        <f t="shared" si="6"/>
        <v>0</v>
      </c>
    </row>
    <row r="41" spans="1:8" s="16" customFormat="1" ht="15.75">
      <c r="A41" s="34">
        <f t="shared" si="3"/>
        <v>20</v>
      </c>
      <c r="B41" s="35">
        <f t="shared" si="8"/>
        <v>676</v>
      </c>
      <c r="C41" s="27">
        <f t="shared" si="4"/>
        <v>0</v>
      </c>
      <c r="D41" s="27">
        <f t="shared" si="5"/>
        <v>0</v>
      </c>
      <c r="E41" s="27">
        <f t="shared" si="0"/>
        <v>0</v>
      </c>
      <c r="F41" s="27">
        <f t="shared" si="1"/>
        <v>0</v>
      </c>
      <c r="G41" s="27">
        <f t="shared" si="2"/>
        <v>0</v>
      </c>
      <c r="H41" s="27">
        <f t="shared" si="6"/>
        <v>0</v>
      </c>
    </row>
    <row r="42" spans="1:8" s="16" customFormat="1" ht="15.75">
      <c r="A42" s="34">
        <f t="shared" si="3"/>
        <v>21</v>
      </c>
      <c r="B42" s="35">
        <f t="shared" si="8"/>
        <v>707</v>
      </c>
      <c r="C42" s="27">
        <f t="shared" si="4"/>
        <v>0</v>
      </c>
      <c r="D42" s="27">
        <f t="shared" si="5"/>
        <v>0</v>
      </c>
      <c r="E42" s="27">
        <f t="shared" si="0"/>
        <v>0</v>
      </c>
      <c r="F42" s="27">
        <f t="shared" si="1"/>
        <v>0</v>
      </c>
      <c r="G42" s="27">
        <f t="shared" si="2"/>
        <v>0</v>
      </c>
      <c r="H42" s="27">
        <f t="shared" si="6"/>
        <v>0</v>
      </c>
    </row>
    <row r="43" spans="1:8" s="16" customFormat="1" ht="15.75">
      <c r="A43" s="34">
        <f t="shared" si="3"/>
        <v>22</v>
      </c>
      <c r="B43" s="35">
        <f t="shared" si="8"/>
        <v>738</v>
      </c>
      <c r="C43" s="27">
        <f t="shared" si="4"/>
        <v>0</v>
      </c>
      <c r="D43" s="27">
        <f t="shared" si="5"/>
        <v>0</v>
      </c>
      <c r="E43" s="27">
        <f t="shared" si="0"/>
        <v>0</v>
      </c>
      <c r="F43" s="27">
        <f t="shared" si="1"/>
        <v>0</v>
      </c>
      <c r="G43" s="27">
        <f t="shared" si="2"/>
        <v>0</v>
      </c>
      <c r="H43" s="27">
        <f t="shared" si="6"/>
        <v>0</v>
      </c>
    </row>
    <row r="44" spans="1:8" s="16" customFormat="1" ht="15.75">
      <c r="A44" s="34">
        <f t="shared" si="3"/>
        <v>23</v>
      </c>
      <c r="B44" s="35">
        <f t="shared" si="8"/>
        <v>769</v>
      </c>
      <c r="C44" s="27">
        <f t="shared" si="4"/>
        <v>0</v>
      </c>
      <c r="D44" s="27">
        <f t="shared" si="5"/>
        <v>0</v>
      </c>
      <c r="E44" s="27">
        <f t="shared" si="0"/>
        <v>0</v>
      </c>
      <c r="F44" s="27">
        <f t="shared" si="1"/>
        <v>0</v>
      </c>
      <c r="G44" s="27">
        <f t="shared" si="2"/>
        <v>0</v>
      </c>
      <c r="H44" s="27">
        <f t="shared" si="6"/>
        <v>0</v>
      </c>
    </row>
    <row r="45" spans="1:8" s="16" customFormat="1" ht="15.75">
      <c r="A45" s="34">
        <f t="shared" si="3"/>
        <v>24</v>
      </c>
      <c r="B45" s="35">
        <f>B44+25</f>
        <v>794</v>
      </c>
      <c r="C45" s="27">
        <f t="shared" si="4"/>
        <v>0</v>
      </c>
      <c r="D45" s="27">
        <f t="shared" si="5"/>
        <v>0</v>
      </c>
      <c r="E45" s="27">
        <f t="shared" si="0"/>
        <v>0</v>
      </c>
      <c r="F45" s="27">
        <f t="shared" si="1"/>
        <v>0</v>
      </c>
      <c r="G45" s="27">
        <f t="shared" si="2"/>
        <v>0</v>
      </c>
      <c r="H45" s="27">
        <f t="shared" si="6"/>
        <v>0</v>
      </c>
    </row>
    <row r="46" spans="1:8" s="16" customFormat="1" ht="15.75">
      <c r="A46" s="34">
        <f t="shared" si="3"/>
        <v>25</v>
      </c>
      <c r="B46" s="35">
        <f aca="true" t="shared" si="9" ref="B46:B56">B45+31</f>
        <v>825</v>
      </c>
      <c r="C46" s="27">
        <f t="shared" si="4"/>
        <v>0</v>
      </c>
      <c r="D46" s="27">
        <f t="shared" si="5"/>
        <v>0</v>
      </c>
      <c r="E46" s="27">
        <f t="shared" si="0"/>
        <v>0</v>
      </c>
      <c r="F46" s="27">
        <f t="shared" si="1"/>
        <v>0</v>
      </c>
      <c r="G46" s="27">
        <f t="shared" si="2"/>
        <v>0</v>
      </c>
      <c r="H46" s="27">
        <f t="shared" si="6"/>
        <v>0</v>
      </c>
    </row>
    <row r="47" spans="1:8" s="16" customFormat="1" ht="15.75">
      <c r="A47" s="34">
        <f t="shared" si="3"/>
        <v>26</v>
      </c>
      <c r="B47" s="35">
        <f t="shared" si="9"/>
        <v>856</v>
      </c>
      <c r="C47" s="27">
        <f t="shared" si="4"/>
        <v>0</v>
      </c>
      <c r="D47" s="27">
        <f t="shared" si="5"/>
        <v>0</v>
      </c>
      <c r="E47" s="27">
        <f t="shared" si="0"/>
        <v>0</v>
      </c>
      <c r="F47" s="27">
        <f t="shared" si="1"/>
        <v>0</v>
      </c>
      <c r="G47" s="27">
        <f t="shared" si="2"/>
        <v>0</v>
      </c>
      <c r="H47" s="27">
        <f t="shared" si="6"/>
        <v>0</v>
      </c>
    </row>
    <row r="48" spans="1:8" s="16" customFormat="1" ht="15.75">
      <c r="A48" s="34">
        <f t="shared" si="3"/>
        <v>27</v>
      </c>
      <c r="B48" s="35">
        <f t="shared" si="9"/>
        <v>887</v>
      </c>
      <c r="C48" s="27">
        <f t="shared" si="4"/>
        <v>0</v>
      </c>
      <c r="D48" s="27">
        <f t="shared" si="5"/>
        <v>0</v>
      </c>
      <c r="E48" s="27">
        <f t="shared" si="0"/>
        <v>0</v>
      </c>
      <c r="F48" s="27">
        <f t="shared" si="1"/>
        <v>0</v>
      </c>
      <c r="G48" s="27">
        <f t="shared" si="2"/>
        <v>0</v>
      </c>
      <c r="H48" s="27">
        <f t="shared" si="6"/>
        <v>0</v>
      </c>
    </row>
    <row r="49" spans="1:8" s="16" customFormat="1" ht="15.75">
      <c r="A49" s="34">
        <f t="shared" si="3"/>
        <v>28</v>
      </c>
      <c r="B49" s="35">
        <f t="shared" si="9"/>
        <v>918</v>
      </c>
      <c r="C49" s="27">
        <f t="shared" si="4"/>
        <v>0</v>
      </c>
      <c r="D49" s="27">
        <f t="shared" si="5"/>
        <v>0</v>
      </c>
      <c r="E49" s="27">
        <f t="shared" si="0"/>
        <v>0</v>
      </c>
      <c r="F49" s="27">
        <f t="shared" si="1"/>
        <v>0</v>
      </c>
      <c r="G49" s="27">
        <f t="shared" si="2"/>
        <v>0</v>
      </c>
      <c r="H49" s="27">
        <f t="shared" si="6"/>
        <v>0</v>
      </c>
    </row>
    <row r="50" spans="1:8" s="16" customFormat="1" ht="15.75">
      <c r="A50" s="34">
        <f t="shared" si="3"/>
        <v>29</v>
      </c>
      <c r="B50" s="35">
        <f t="shared" si="9"/>
        <v>949</v>
      </c>
      <c r="C50" s="27">
        <f t="shared" si="4"/>
        <v>0</v>
      </c>
      <c r="D50" s="27">
        <f t="shared" si="5"/>
        <v>0</v>
      </c>
      <c r="E50" s="27">
        <f t="shared" si="0"/>
        <v>0</v>
      </c>
      <c r="F50" s="27">
        <f t="shared" si="1"/>
        <v>0</v>
      </c>
      <c r="G50" s="27">
        <f t="shared" si="2"/>
        <v>0</v>
      </c>
      <c r="H50" s="27">
        <f t="shared" si="6"/>
        <v>0</v>
      </c>
    </row>
    <row r="51" spans="1:8" s="16" customFormat="1" ht="15.75">
      <c r="A51" s="34">
        <f t="shared" si="3"/>
        <v>30</v>
      </c>
      <c r="B51" s="35">
        <f t="shared" si="9"/>
        <v>980</v>
      </c>
      <c r="C51" s="27">
        <f t="shared" si="4"/>
        <v>0</v>
      </c>
      <c r="D51" s="27">
        <f t="shared" si="5"/>
        <v>0</v>
      </c>
      <c r="E51" s="27">
        <f t="shared" si="0"/>
        <v>0</v>
      </c>
      <c r="F51" s="27">
        <f t="shared" si="1"/>
        <v>0</v>
      </c>
      <c r="G51" s="27">
        <f t="shared" si="2"/>
        <v>0</v>
      </c>
      <c r="H51" s="27">
        <f t="shared" si="6"/>
        <v>0</v>
      </c>
    </row>
    <row r="52" spans="1:8" s="16" customFormat="1" ht="15.75">
      <c r="A52" s="34">
        <f t="shared" si="3"/>
        <v>31</v>
      </c>
      <c r="B52" s="35">
        <f t="shared" si="9"/>
        <v>1011</v>
      </c>
      <c r="C52" s="27">
        <f t="shared" si="4"/>
        <v>0</v>
      </c>
      <c r="D52" s="27">
        <f t="shared" si="5"/>
        <v>0</v>
      </c>
      <c r="E52" s="27">
        <f t="shared" si="0"/>
        <v>0</v>
      </c>
      <c r="F52" s="27">
        <f t="shared" si="1"/>
        <v>0</v>
      </c>
      <c r="G52" s="27">
        <f t="shared" si="2"/>
        <v>0</v>
      </c>
      <c r="H52" s="27">
        <f t="shared" si="6"/>
        <v>0</v>
      </c>
    </row>
    <row r="53" spans="1:8" s="16" customFormat="1" ht="15.75">
      <c r="A53" s="34">
        <f t="shared" si="3"/>
        <v>32</v>
      </c>
      <c r="B53" s="35">
        <f t="shared" si="9"/>
        <v>1042</v>
      </c>
      <c r="C53" s="27">
        <f t="shared" si="4"/>
        <v>0</v>
      </c>
      <c r="D53" s="27">
        <f t="shared" si="5"/>
        <v>0</v>
      </c>
      <c r="E53" s="27">
        <f t="shared" si="0"/>
        <v>0</v>
      </c>
      <c r="F53" s="27">
        <f t="shared" si="1"/>
        <v>0</v>
      </c>
      <c r="G53" s="27">
        <f t="shared" si="2"/>
        <v>0</v>
      </c>
      <c r="H53" s="27">
        <f t="shared" si="6"/>
        <v>0</v>
      </c>
    </row>
    <row r="54" spans="1:8" s="16" customFormat="1" ht="15.75">
      <c r="A54" s="34">
        <f t="shared" si="3"/>
        <v>33</v>
      </c>
      <c r="B54" s="35">
        <f t="shared" si="9"/>
        <v>1073</v>
      </c>
      <c r="C54" s="27">
        <f t="shared" si="4"/>
        <v>0</v>
      </c>
      <c r="D54" s="27">
        <f t="shared" si="5"/>
        <v>0</v>
      </c>
      <c r="E54" s="27">
        <f t="shared" si="0"/>
        <v>0</v>
      </c>
      <c r="F54" s="27">
        <f t="shared" si="1"/>
        <v>0</v>
      </c>
      <c r="G54" s="27">
        <f t="shared" si="2"/>
        <v>0</v>
      </c>
      <c r="H54" s="27">
        <f t="shared" si="6"/>
        <v>0</v>
      </c>
    </row>
    <row r="55" spans="1:8" s="16" customFormat="1" ht="15.75">
      <c r="A55" s="34">
        <f t="shared" si="3"/>
        <v>34</v>
      </c>
      <c r="B55" s="35">
        <f t="shared" si="9"/>
        <v>1104</v>
      </c>
      <c r="C55" s="27">
        <f t="shared" si="4"/>
        <v>0</v>
      </c>
      <c r="D55" s="27">
        <f t="shared" si="5"/>
        <v>0</v>
      </c>
      <c r="E55" s="27">
        <f t="shared" si="0"/>
        <v>0</v>
      </c>
      <c r="F55" s="27">
        <f t="shared" si="1"/>
        <v>0</v>
      </c>
      <c r="G55" s="27">
        <f t="shared" si="2"/>
        <v>0</v>
      </c>
      <c r="H55" s="27">
        <f t="shared" si="6"/>
        <v>0</v>
      </c>
    </row>
    <row r="56" spans="1:8" s="16" customFormat="1" ht="15.75">
      <c r="A56" s="34">
        <f t="shared" si="3"/>
        <v>35</v>
      </c>
      <c r="B56" s="35">
        <f t="shared" si="9"/>
        <v>1135</v>
      </c>
      <c r="C56" s="27">
        <f t="shared" si="4"/>
        <v>0</v>
      </c>
      <c r="D56" s="27">
        <f t="shared" si="5"/>
        <v>0</v>
      </c>
      <c r="E56" s="27">
        <f t="shared" si="0"/>
        <v>0</v>
      </c>
      <c r="F56" s="27">
        <f t="shared" si="1"/>
        <v>0</v>
      </c>
      <c r="G56" s="27">
        <f t="shared" si="2"/>
        <v>0</v>
      </c>
      <c r="H56" s="27">
        <f t="shared" si="6"/>
        <v>0</v>
      </c>
    </row>
    <row r="57" spans="1:8" s="16" customFormat="1" ht="15.75">
      <c r="A57" s="34">
        <f t="shared" si="3"/>
        <v>36</v>
      </c>
      <c r="B57" s="35">
        <f>B56+25</f>
        <v>1160</v>
      </c>
      <c r="C57" s="27">
        <f t="shared" si="4"/>
        <v>0</v>
      </c>
      <c r="D57" s="27">
        <f t="shared" si="5"/>
        <v>0</v>
      </c>
      <c r="E57" s="27">
        <f t="shared" si="0"/>
        <v>0</v>
      </c>
      <c r="F57" s="27">
        <f t="shared" si="1"/>
        <v>0</v>
      </c>
      <c r="G57" s="27">
        <f t="shared" si="2"/>
        <v>0</v>
      </c>
      <c r="H57" s="27">
        <f t="shared" si="6"/>
        <v>0</v>
      </c>
    </row>
    <row r="58" spans="1:8" s="16" customFormat="1" ht="15.75">
      <c r="A58" s="34">
        <f t="shared" si="3"/>
        <v>37</v>
      </c>
      <c r="B58" s="35">
        <f aca="true" t="shared" si="10" ref="B58:B121">B57+31</f>
        <v>1191</v>
      </c>
      <c r="C58" s="27">
        <f t="shared" si="4"/>
        <v>0</v>
      </c>
      <c r="D58" s="27">
        <f t="shared" si="5"/>
        <v>0</v>
      </c>
      <c r="E58" s="27">
        <f t="shared" si="0"/>
        <v>0</v>
      </c>
      <c r="F58" s="27">
        <f t="shared" si="1"/>
        <v>0</v>
      </c>
      <c r="G58" s="27">
        <f t="shared" si="2"/>
        <v>0</v>
      </c>
      <c r="H58" s="27">
        <f t="shared" si="6"/>
        <v>0</v>
      </c>
    </row>
    <row r="59" spans="1:8" s="16" customFormat="1" ht="15.75">
      <c r="A59" s="34">
        <f t="shared" si="3"/>
        <v>38</v>
      </c>
      <c r="B59" s="35">
        <f t="shared" si="10"/>
        <v>1222</v>
      </c>
      <c r="C59" s="27">
        <f t="shared" si="4"/>
        <v>0</v>
      </c>
      <c r="D59" s="27">
        <f t="shared" si="5"/>
        <v>0</v>
      </c>
      <c r="E59" s="27">
        <f t="shared" si="0"/>
        <v>0</v>
      </c>
      <c r="F59" s="27">
        <f t="shared" si="1"/>
        <v>0</v>
      </c>
      <c r="G59" s="27">
        <f t="shared" si="2"/>
        <v>0</v>
      </c>
      <c r="H59" s="27">
        <f t="shared" si="6"/>
        <v>0</v>
      </c>
    </row>
    <row r="60" spans="1:8" s="16" customFormat="1" ht="15.75">
      <c r="A60" s="34">
        <f t="shared" si="3"/>
        <v>39</v>
      </c>
      <c r="B60" s="35">
        <f t="shared" si="10"/>
        <v>1253</v>
      </c>
      <c r="C60" s="27">
        <f t="shared" si="4"/>
        <v>0</v>
      </c>
      <c r="D60" s="27">
        <f t="shared" si="5"/>
        <v>0</v>
      </c>
      <c r="E60" s="27">
        <f t="shared" si="0"/>
        <v>0</v>
      </c>
      <c r="F60" s="27">
        <f t="shared" si="1"/>
        <v>0</v>
      </c>
      <c r="G60" s="27">
        <f t="shared" si="2"/>
        <v>0</v>
      </c>
      <c r="H60" s="27">
        <f t="shared" si="6"/>
        <v>0</v>
      </c>
    </row>
    <row r="61" spans="1:8" s="16" customFormat="1" ht="15.75">
      <c r="A61" s="34">
        <f t="shared" si="3"/>
        <v>40</v>
      </c>
      <c r="B61" s="35">
        <f t="shared" si="10"/>
        <v>1284</v>
      </c>
      <c r="C61" s="27">
        <f t="shared" si="4"/>
        <v>0</v>
      </c>
      <c r="D61" s="27">
        <f t="shared" si="5"/>
        <v>0</v>
      </c>
      <c r="E61" s="27">
        <f t="shared" si="0"/>
        <v>0</v>
      </c>
      <c r="F61" s="27">
        <f t="shared" si="1"/>
        <v>0</v>
      </c>
      <c r="G61" s="27">
        <f t="shared" si="2"/>
        <v>0</v>
      </c>
      <c r="H61" s="27">
        <f t="shared" si="6"/>
        <v>0</v>
      </c>
    </row>
    <row r="62" spans="1:8" s="16" customFormat="1" ht="15.75">
      <c r="A62" s="34">
        <f t="shared" si="3"/>
        <v>41</v>
      </c>
      <c r="B62" s="35">
        <f t="shared" si="10"/>
        <v>1315</v>
      </c>
      <c r="C62" s="27">
        <f t="shared" si="4"/>
        <v>0</v>
      </c>
      <c r="D62" s="27">
        <f t="shared" si="5"/>
        <v>0</v>
      </c>
      <c r="E62" s="27">
        <f t="shared" si="0"/>
        <v>0</v>
      </c>
      <c r="F62" s="27">
        <f t="shared" si="1"/>
        <v>0</v>
      </c>
      <c r="G62" s="27">
        <f t="shared" si="2"/>
        <v>0</v>
      </c>
      <c r="H62" s="27">
        <f t="shared" si="6"/>
        <v>0</v>
      </c>
    </row>
    <row r="63" spans="1:8" s="16" customFormat="1" ht="15.75">
      <c r="A63" s="34">
        <f t="shared" si="3"/>
        <v>42</v>
      </c>
      <c r="B63" s="35">
        <f t="shared" si="10"/>
        <v>1346</v>
      </c>
      <c r="C63" s="27">
        <f t="shared" si="4"/>
        <v>0</v>
      </c>
      <c r="D63" s="27">
        <f t="shared" si="5"/>
        <v>0</v>
      </c>
      <c r="E63" s="27">
        <f t="shared" si="0"/>
        <v>0</v>
      </c>
      <c r="F63" s="27">
        <f t="shared" si="1"/>
        <v>0</v>
      </c>
      <c r="G63" s="27">
        <f t="shared" si="2"/>
        <v>0</v>
      </c>
      <c r="H63" s="27">
        <f t="shared" si="6"/>
        <v>0</v>
      </c>
    </row>
    <row r="64" spans="1:8" s="16" customFormat="1" ht="15.75">
      <c r="A64" s="34">
        <f t="shared" si="3"/>
        <v>43</v>
      </c>
      <c r="B64" s="35">
        <f t="shared" si="10"/>
        <v>1377</v>
      </c>
      <c r="C64" s="27">
        <f t="shared" si="4"/>
        <v>0</v>
      </c>
      <c r="D64" s="27">
        <f t="shared" si="5"/>
        <v>0</v>
      </c>
      <c r="E64" s="27">
        <f t="shared" si="0"/>
        <v>0</v>
      </c>
      <c r="F64" s="27">
        <f t="shared" si="1"/>
        <v>0</v>
      </c>
      <c r="G64" s="27">
        <f t="shared" si="2"/>
        <v>0</v>
      </c>
      <c r="H64" s="27">
        <f t="shared" si="6"/>
        <v>0</v>
      </c>
    </row>
    <row r="65" spans="1:8" s="16" customFormat="1" ht="15.75">
      <c r="A65" s="34">
        <f t="shared" si="3"/>
        <v>44</v>
      </c>
      <c r="B65" s="35">
        <f t="shared" si="10"/>
        <v>1408</v>
      </c>
      <c r="C65" s="27">
        <f t="shared" si="4"/>
        <v>0</v>
      </c>
      <c r="D65" s="27">
        <f t="shared" si="5"/>
        <v>0</v>
      </c>
      <c r="E65" s="27">
        <f t="shared" si="0"/>
        <v>0</v>
      </c>
      <c r="F65" s="27">
        <f t="shared" si="1"/>
        <v>0</v>
      </c>
      <c r="G65" s="27">
        <f t="shared" si="2"/>
        <v>0</v>
      </c>
      <c r="H65" s="27">
        <f t="shared" si="6"/>
        <v>0</v>
      </c>
    </row>
    <row r="66" spans="1:8" s="16" customFormat="1" ht="15.75">
      <c r="A66" s="34">
        <f t="shared" si="3"/>
        <v>45</v>
      </c>
      <c r="B66" s="35">
        <f t="shared" si="10"/>
        <v>1439</v>
      </c>
      <c r="C66" s="27">
        <f t="shared" si="4"/>
        <v>0</v>
      </c>
      <c r="D66" s="27">
        <f t="shared" si="5"/>
        <v>0</v>
      </c>
      <c r="E66" s="27">
        <f t="shared" si="0"/>
        <v>0</v>
      </c>
      <c r="F66" s="27">
        <f t="shared" si="1"/>
        <v>0</v>
      </c>
      <c r="G66" s="27">
        <f t="shared" si="2"/>
        <v>0</v>
      </c>
      <c r="H66" s="27">
        <f t="shared" si="6"/>
        <v>0</v>
      </c>
    </row>
    <row r="67" spans="1:8" s="16" customFormat="1" ht="15.75">
      <c r="A67" s="34">
        <f t="shared" si="3"/>
        <v>46</v>
      </c>
      <c r="B67" s="35">
        <f t="shared" si="10"/>
        <v>1470</v>
      </c>
      <c r="C67" s="27">
        <f t="shared" si="4"/>
        <v>0</v>
      </c>
      <c r="D67" s="27">
        <f t="shared" si="5"/>
        <v>0</v>
      </c>
      <c r="E67" s="27">
        <f t="shared" si="0"/>
        <v>0</v>
      </c>
      <c r="F67" s="27">
        <f t="shared" si="1"/>
        <v>0</v>
      </c>
      <c r="G67" s="27">
        <f t="shared" si="2"/>
        <v>0</v>
      </c>
      <c r="H67" s="27">
        <f t="shared" si="6"/>
        <v>0</v>
      </c>
    </row>
    <row r="68" spans="1:8" s="16" customFormat="1" ht="15.75">
      <c r="A68" s="34">
        <f t="shared" si="3"/>
        <v>47</v>
      </c>
      <c r="B68" s="35">
        <f t="shared" si="10"/>
        <v>1501</v>
      </c>
      <c r="C68" s="27">
        <f t="shared" si="4"/>
        <v>0</v>
      </c>
      <c r="D68" s="27">
        <f t="shared" si="5"/>
        <v>0</v>
      </c>
      <c r="E68" s="27">
        <f t="shared" si="0"/>
        <v>0</v>
      </c>
      <c r="F68" s="27">
        <f t="shared" si="1"/>
        <v>0</v>
      </c>
      <c r="G68" s="27">
        <f t="shared" si="2"/>
        <v>0</v>
      </c>
      <c r="H68" s="27">
        <f t="shared" si="6"/>
        <v>0</v>
      </c>
    </row>
    <row r="69" spans="1:8" s="16" customFormat="1" ht="15.75">
      <c r="A69" s="34">
        <f t="shared" si="3"/>
        <v>48</v>
      </c>
      <c r="B69" s="35">
        <f t="shared" si="10"/>
        <v>1532</v>
      </c>
      <c r="C69" s="27">
        <f t="shared" si="4"/>
        <v>0</v>
      </c>
      <c r="D69" s="27">
        <f t="shared" si="5"/>
        <v>0</v>
      </c>
      <c r="E69" s="27">
        <f t="shared" si="0"/>
        <v>0</v>
      </c>
      <c r="F69" s="27">
        <f t="shared" si="1"/>
        <v>0</v>
      </c>
      <c r="G69" s="27">
        <f t="shared" si="2"/>
        <v>0</v>
      </c>
      <c r="H69" s="27">
        <f t="shared" si="6"/>
        <v>0</v>
      </c>
    </row>
    <row r="70" spans="1:8" s="16" customFormat="1" ht="15.75">
      <c r="A70" s="34">
        <f t="shared" si="3"/>
        <v>49</v>
      </c>
      <c r="B70" s="35">
        <f t="shared" si="10"/>
        <v>1563</v>
      </c>
      <c r="C70" s="27">
        <f t="shared" si="4"/>
        <v>0</v>
      </c>
      <c r="D70" s="27">
        <f t="shared" si="5"/>
        <v>0</v>
      </c>
      <c r="E70" s="27">
        <f t="shared" si="0"/>
        <v>0</v>
      </c>
      <c r="F70" s="27">
        <f t="shared" si="1"/>
        <v>0</v>
      </c>
      <c r="G70" s="27">
        <f t="shared" si="2"/>
        <v>0</v>
      </c>
      <c r="H70" s="27">
        <f t="shared" si="6"/>
        <v>0</v>
      </c>
    </row>
    <row r="71" spans="1:8" s="16" customFormat="1" ht="15.75">
      <c r="A71" s="34">
        <f t="shared" si="3"/>
        <v>50</v>
      </c>
      <c r="B71" s="35">
        <f t="shared" si="10"/>
        <v>1594</v>
      </c>
      <c r="C71" s="27">
        <f t="shared" si="4"/>
        <v>0</v>
      </c>
      <c r="D71" s="27">
        <f t="shared" si="5"/>
        <v>0</v>
      </c>
      <c r="E71" s="27">
        <f t="shared" si="0"/>
        <v>0</v>
      </c>
      <c r="F71" s="27">
        <f t="shared" si="1"/>
        <v>0</v>
      </c>
      <c r="G71" s="27">
        <f t="shared" si="2"/>
        <v>0</v>
      </c>
      <c r="H71" s="27">
        <f t="shared" si="6"/>
        <v>0</v>
      </c>
    </row>
    <row r="72" spans="1:8" s="16" customFormat="1" ht="15.75">
      <c r="A72" s="34">
        <f t="shared" si="3"/>
        <v>51</v>
      </c>
      <c r="B72" s="35">
        <f t="shared" si="10"/>
        <v>1625</v>
      </c>
      <c r="C72" s="27">
        <f t="shared" si="4"/>
        <v>0</v>
      </c>
      <c r="D72" s="27">
        <f t="shared" si="5"/>
        <v>0</v>
      </c>
      <c r="E72" s="27">
        <f t="shared" si="0"/>
        <v>0</v>
      </c>
      <c r="F72" s="27">
        <f t="shared" si="1"/>
        <v>0</v>
      </c>
      <c r="G72" s="27">
        <f t="shared" si="2"/>
        <v>0</v>
      </c>
      <c r="H72" s="27">
        <f t="shared" si="6"/>
        <v>0</v>
      </c>
    </row>
    <row r="73" spans="1:8" s="16" customFormat="1" ht="15.75">
      <c r="A73" s="34">
        <f t="shared" si="3"/>
        <v>52</v>
      </c>
      <c r="B73" s="35">
        <f t="shared" si="10"/>
        <v>1656</v>
      </c>
      <c r="C73" s="27">
        <f t="shared" si="4"/>
        <v>0</v>
      </c>
      <c r="D73" s="27">
        <f t="shared" si="5"/>
        <v>0</v>
      </c>
      <c r="E73" s="27">
        <f t="shared" si="0"/>
        <v>0</v>
      </c>
      <c r="F73" s="27">
        <f t="shared" si="1"/>
        <v>0</v>
      </c>
      <c r="G73" s="27">
        <f t="shared" si="2"/>
        <v>0</v>
      </c>
      <c r="H73" s="27">
        <f t="shared" si="6"/>
        <v>0</v>
      </c>
    </row>
    <row r="74" spans="1:8" s="16" customFormat="1" ht="15.75">
      <c r="A74" s="34">
        <f t="shared" si="3"/>
        <v>53</v>
      </c>
      <c r="B74" s="35">
        <f t="shared" si="10"/>
        <v>1687</v>
      </c>
      <c r="C74" s="27">
        <f t="shared" si="4"/>
        <v>0</v>
      </c>
      <c r="D74" s="27">
        <f t="shared" si="5"/>
        <v>0</v>
      </c>
      <c r="E74" s="27">
        <f t="shared" si="0"/>
        <v>0</v>
      </c>
      <c r="F74" s="27">
        <f t="shared" si="1"/>
        <v>0</v>
      </c>
      <c r="G74" s="27">
        <f t="shared" si="2"/>
        <v>0</v>
      </c>
      <c r="H74" s="27">
        <f t="shared" si="6"/>
        <v>0</v>
      </c>
    </row>
    <row r="75" spans="1:8" s="16" customFormat="1" ht="15.75">
      <c r="A75" s="34">
        <f t="shared" si="3"/>
        <v>54</v>
      </c>
      <c r="B75" s="35">
        <f t="shared" si="10"/>
        <v>1718</v>
      </c>
      <c r="C75" s="27">
        <f t="shared" si="4"/>
        <v>0</v>
      </c>
      <c r="D75" s="27">
        <f t="shared" si="5"/>
        <v>0</v>
      </c>
      <c r="E75" s="27">
        <f t="shared" si="0"/>
        <v>0</v>
      </c>
      <c r="F75" s="27">
        <f t="shared" si="1"/>
        <v>0</v>
      </c>
      <c r="G75" s="27">
        <f t="shared" si="2"/>
        <v>0</v>
      </c>
      <c r="H75" s="27">
        <f t="shared" si="6"/>
        <v>0</v>
      </c>
    </row>
    <row r="76" spans="1:8" s="16" customFormat="1" ht="15.75">
      <c r="A76" s="34">
        <f t="shared" si="3"/>
        <v>55</v>
      </c>
      <c r="B76" s="35">
        <f t="shared" si="10"/>
        <v>1749</v>
      </c>
      <c r="C76" s="27">
        <f t="shared" si="4"/>
        <v>0</v>
      </c>
      <c r="D76" s="27">
        <f t="shared" si="5"/>
        <v>0</v>
      </c>
      <c r="E76" s="27">
        <f t="shared" si="0"/>
        <v>0</v>
      </c>
      <c r="F76" s="27">
        <f t="shared" si="1"/>
        <v>0</v>
      </c>
      <c r="G76" s="27">
        <f t="shared" si="2"/>
        <v>0</v>
      </c>
      <c r="H76" s="27">
        <f t="shared" si="6"/>
        <v>0</v>
      </c>
    </row>
    <row r="77" spans="1:8" s="16" customFormat="1" ht="15.75">
      <c r="A77" s="34">
        <f t="shared" si="3"/>
        <v>56</v>
      </c>
      <c r="B77" s="35">
        <f t="shared" si="10"/>
        <v>1780</v>
      </c>
      <c r="C77" s="27">
        <f t="shared" si="4"/>
        <v>0</v>
      </c>
      <c r="D77" s="27">
        <f t="shared" si="5"/>
        <v>0</v>
      </c>
      <c r="E77" s="27">
        <f t="shared" si="0"/>
        <v>0</v>
      </c>
      <c r="F77" s="27">
        <f t="shared" si="1"/>
        <v>0</v>
      </c>
      <c r="G77" s="27">
        <f t="shared" si="2"/>
        <v>0</v>
      </c>
      <c r="H77" s="27">
        <f t="shared" si="6"/>
        <v>0</v>
      </c>
    </row>
    <row r="78" spans="1:8" s="16" customFormat="1" ht="15.75">
      <c r="A78" s="34">
        <f t="shared" si="3"/>
        <v>57</v>
      </c>
      <c r="B78" s="35">
        <f t="shared" si="10"/>
        <v>1811</v>
      </c>
      <c r="C78" s="27">
        <f t="shared" si="4"/>
        <v>0</v>
      </c>
      <c r="D78" s="27">
        <f t="shared" si="5"/>
        <v>0</v>
      </c>
      <c r="E78" s="27">
        <f t="shared" si="0"/>
        <v>0</v>
      </c>
      <c r="F78" s="27">
        <f t="shared" si="1"/>
        <v>0</v>
      </c>
      <c r="G78" s="27">
        <f t="shared" si="2"/>
        <v>0</v>
      </c>
      <c r="H78" s="27">
        <f t="shared" si="6"/>
        <v>0</v>
      </c>
    </row>
    <row r="79" spans="1:8" s="16" customFormat="1" ht="15.75">
      <c r="A79" s="34">
        <f t="shared" si="3"/>
        <v>58</v>
      </c>
      <c r="B79" s="35">
        <f t="shared" si="10"/>
        <v>1842</v>
      </c>
      <c r="C79" s="27">
        <f t="shared" si="4"/>
        <v>0</v>
      </c>
      <c r="D79" s="27">
        <f t="shared" si="5"/>
        <v>0</v>
      </c>
      <c r="E79" s="27">
        <f t="shared" si="0"/>
        <v>0</v>
      </c>
      <c r="F79" s="27">
        <f t="shared" si="1"/>
        <v>0</v>
      </c>
      <c r="G79" s="27">
        <f t="shared" si="2"/>
        <v>0</v>
      </c>
      <c r="H79" s="27">
        <f t="shared" si="6"/>
        <v>0</v>
      </c>
    </row>
    <row r="80" spans="1:8" s="16" customFormat="1" ht="15.75">
      <c r="A80" s="34">
        <f t="shared" si="3"/>
        <v>59</v>
      </c>
      <c r="B80" s="35">
        <f t="shared" si="10"/>
        <v>1873</v>
      </c>
      <c r="C80" s="27">
        <f t="shared" si="4"/>
        <v>0</v>
      </c>
      <c r="D80" s="27">
        <f t="shared" si="5"/>
        <v>0</v>
      </c>
      <c r="E80" s="27">
        <f t="shared" si="0"/>
        <v>0</v>
      </c>
      <c r="F80" s="27">
        <f t="shared" si="1"/>
        <v>0</v>
      </c>
      <c r="G80" s="27">
        <f t="shared" si="2"/>
        <v>0</v>
      </c>
      <c r="H80" s="27">
        <f t="shared" si="6"/>
        <v>0</v>
      </c>
    </row>
    <row r="81" spans="1:8" s="16" customFormat="1" ht="15.75">
      <c r="A81" s="34">
        <f t="shared" si="3"/>
        <v>60</v>
      </c>
      <c r="B81" s="35">
        <f t="shared" si="10"/>
        <v>1904</v>
      </c>
      <c r="C81" s="27">
        <f t="shared" si="4"/>
        <v>0</v>
      </c>
      <c r="D81" s="27">
        <f t="shared" si="5"/>
        <v>0</v>
      </c>
      <c r="E81" s="27">
        <f t="shared" si="0"/>
        <v>0</v>
      </c>
      <c r="F81" s="27">
        <f t="shared" si="1"/>
        <v>0</v>
      </c>
      <c r="G81" s="27">
        <f t="shared" si="2"/>
        <v>0</v>
      </c>
      <c r="H81" s="27">
        <f t="shared" si="6"/>
        <v>0</v>
      </c>
    </row>
    <row r="82" spans="1:8" s="16" customFormat="1" ht="15.75">
      <c r="A82" s="34">
        <f t="shared" si="3"/>
        <v>61</v>
      </c>
      <c r="B82" s="35">
        <f t="shared" si="10"/>
        <v>1935</v>
      </c>
      <c r="C82" s="27">
        <f t="shared" si="4"/>
        <v>0</v>
      </c>
      <c r="D82" s="27">
        <f t="shared" si="5"/>
        <v>0</v>
      </c>
      <c r="E82" s="27">
        <f t="shared" si="0"/>
        <v>0</v>
      </c>
      <c r="F82" s="27">
        <f t="shared" si="1"/>
        <v>0</v>
      </c>
      <c r="G82" s="27">
        <f t="shared" si="2"/>
        <v>0</v>
      </c>
      <c r="H82" s="27">
        <f t="shared" si="6"/>
        <v>0</v>
      </c>
    </row>
    <row r="83" spans="1:8" s="16" customFormat="1" ht="15.75">
      <c r="A83" s="34">
        <f t="shared" si="3"/>
        <v>62</v>
      </c>
      <c r="B83" s="35">
        <f t="shared" si="10"/>
        <v>1966</v>
      </c>
      <c r="C83" s="27">
        <f t="shared" si="4"/>
        <v>0</v>
      </c>
      <c r="D83" s="27">
        <f t="shared" si="5"/>
        <v>0</v>
      </c>
      <c r="E83" s="27">
        <f t="shared" si="0"/>
        <v>0</v>
      </c>
      <c r="F83" s="27">
        <f t="shared" si="1"/>
        <v>0</v>
      </c>
      <c r="G83" s="27">
        <f t="shared" si="2"/>
        <v>0</v>
      </c>
      <c r="H83" s="27">
        <f t="shared" si="6"/>
        <v>0</v>
      </c>
    </row>
    <row r="84" spans="1:8" s="16" customFormat="1" ht="15.75">
      <c r="A84" s="34">
        <f t="shared" si="3"/>
        <v>63</v>
      </c>
      <c r="B84" s="35">
        <f t="shared" si="10"/>
        <v>1997</v>
      </c>
      <c r="C84" s="27">
        <f t="shared" si="4"/>
        <v>0</v>
      </c>
      <c r="D84" s="27">
        <f t="shared" si="5"/>
        <v>0</v>
      </c>
      <c r="E84" s="27">
        <f t="shared" si="0"/>
        <v>0</v>
      </c>
      <c r="F84" s="27">
        <f t="shared" si="1"/>
        <v>0</v>
      </c>
      <c r="G84" s="27">
        <f t="shared" si="2"/>
        <v>0</v>
      </c>
      <c r="H84" s="27">
        <f t="shared" si="6"/>
        <v>0</v>
      </c>
    </row>
    <row r="85" spans="1:8" s="16" customFormat="1" ht="15.75">
      <c r="A85" s="34">
        <f t="shared" si="3"/>
        <v>64</v>
      </c>
      <c r="B85" s="35">
        <f t="shared" si="10"/>
        <v>2028</v>
      </c>
      <c r="C85" s="27">
        <f t="shared" si="4"/>
        <v>0</v>
      </c>
      <c r="D85" s="27">
        <f t="shared" si="5"/>
        <v>0</v>
      </c>
      <c r="E85" s="27">
        <f t="shared" si="0"/>
        <v>0</v>
      </c>
      <c r="F85" s="27">
        <f t="shared" si="1"/>
        <v>0</v>
      </c>
      <c r="G85" s="27">
        <f t="shared" si="2"/>
        <v>0</v>
      </c>
      <c r="H85" s="27">
        <f t="shared" si="6"/>
        <v>0</v>
      </c>
    </row>
    <row r="86" spans="1:8" s="16" customFormat="1" ht="15.75">
      <c r="A86" s="34">
        <f t="shared" si="3"/>
        <v>65</v>
      </c>
      <c r="B86" s="35">
        <f t="shared" si="10"/>
        <v>2059</v>
      </c>
      <c r="C86" s="27">
        <f t="shared" si="4"/>
        <v>0</v>
      </c>
      <c r="D86" s="27">
        <f t="shared" si="5"/>
        <v>0</v>
      </c>
      <c r="E86" s="27">
        <f aca="true" t="shared" si="11" ref="E86:E149">(+$I$4/100)/12*C86</f>
        <v>0</v>
      </c>
      <c r="F86" s="27">
        <f aca="true" t="shared" si="12" ref="F86:F149">D86-E86</f>
        <v>0</v>
      </c>
      <c r="G86" s="27">
        <f aca="true" t="shared" si="13" ref="G86:G149">C86-F86</f>
        <v>0</v>
      </c>
      <c r="H86" s="27">
        <f t="shared" si="6"/>
        <v>0</v>
      </c>
    </row>
    <row r="87" spans="1:8" s="16" customFormat="1" ht="15.75">
      <c r="A87" s="34">
        <f aca="true" t="shared" si="14" ref="A87:A145">A86+1</f>
        <v>66</v>
      </c>
      <c r="B87" s="35">
        <f t="shared" si="10"/>
        <v>2090</v>
      </c>
      <c r="C87" s="27">
        <f aca="true" t="shared" si="15" ref="C87:C150">G86</f>
        <v>0</v>
      </c>
      <c r="D87" s="27">
        <f aca="true" t="shared" si="16" ref="D87:D150">IF(C87&lt;1,0,H$5)</f>
        <v>0</v>
      </c>
      <c r="E87" s="27">
        <f t="shared" si="11"/>
        <v>0</v>
      </c>
      <c r="F87" s="27">
        <f t="shared" si="12"/>
        <v>0</v>
      </c>
      <c r="G87" s="27">
        <f t="shared" si="13"/>
        <v>0</v>
      </c>
      <c r="H87" s="27">
        <f t="shared" si="6"/>
        <v>0</v>
      </c>
    </row>
    <row r="88" spans="1:8" s="16" customFormat="1" ht="15.75">
      <c r="A88" s="34">
        <f t="shared" si="14"/>
        <v>67</v>
      </c>
      <c r="B88" s="35">
        <f t="shared" si="10"/>
        <v>2121</v>
      </c>
      <c r="C88" s="27">
        <f t="shared" si="15"/>
        <v>0</v>
      </c>
      <c r="D88" s="27">
        <f t="shared" si="16"/>
        <v>0</v>
      </c>
      <c r="E88" s="27">
        <f t="shared" si="11"/>
        <v>0</v>
      </c>
      <c r="F88" s="27">
        <f t="shared" si="12"/>
        <v>0</v>
      </c>
      <c r="G88" s="27">
        <f t="shared" si="13"/>
        <v>0</v>
      </c>
      <c r="H88" s="27">
        <f aca="true" t="shared" si="17" ref="H88:H151">IF(D88=0,0,E88+H87)</f>
        <v>0</v>
      </c>
    </row>
    <row r="89" spans="1:8" s="16" customFormat="1" ht="15.75">
      <c r="A89" s="34">
        <f t="shared" si="14"/>
        <v>68</v>
      </c>
      <c r="B89" s="35">
        <f t="shared" si="10"/>
        <v>2152</v>
      </c>
      <c r="C89" s="27">
        <f t="shared" si="15"/>
        <v>0</v>
      </c>
      <c r="D89" s="27">
        <f t="shared" si="16"/>
        <v>0</v>
      </c>
      <c r="E89" s="27">
        <f t="shared" si="11"/>
        <v>0</v>
      </c>
      <c r="F89" s="27">
        <f t="shared" si="12"/>
        <v>0</v>
      </c>
      <c r="G89" s="27">
        <f t="shared" si="13"/>
        <v>0</v>
      </c>
      <c r="H89" s="27">
        <f t="shared" si="17"/>
        <v>0</v>
      </c>
    </row>
    <row r="90" spans="1:8" s="16" customFormat="1" ht="15.75">
      <c r="A90" s="34">
        <f t="shared" si="14"/>
        <v>69</v>
      </c>
      <c r="B90" s="35">
        <f t="shared" si="10"/>
        <v>2183</v>
      </c>
      <c r="C90" s="27">
        <f t="shared" si="15"/>
        <v>0</v>
      </c>
      <c r="D90" s="27">
        <f t="shared" si="16"/>
        <v>0</v>
      </c>
      <c r="E90" s="27">
        <f t="shared" si="11"/>
        <v>0</v>
      </c>
      <c r="F90" s="27">
        <f t="shared" si="12"/>
        <v>0</v>
      </c>
      <c r="G90" s="27">
        <f t="shared" si="13"/>
        <v>0</v>
      </c>
      <c r="H90" s="27">
        <f t="shared" si="17"/>
        <v>0</v>
      </c>
    </row>
    <row r="91" spans="1:8" s="16" customFormat="1" ht="15.75">
      <c r="A91" s="34">
        <f t="shared" si="14"/>
        <v>70</v>
      </c>
      <c r="B91" s="35">
        <f t="shared" si="10"/>
        <v>2214</v>
      </c>
      <c r="C91" s="27">
        <f t="shared" si="15"/>
        <v>0</v>
      </c>
      <c r="D91" s="27">
        <f t="shared" si="16"/>
        <v>0</v>
      </c>
      <c r="E91" s="27">
        <f t="shared" si="11"/>
        <v>0</v>
      </c>
      <c r="F91" s="27">
        <f t="shared" si="12"/>
        <v>0</v>
      </c>
      <c r="G91" s="27">
        <f t="shared" si="13"/>
        <v>0</v>
      </c>
      <c r="H91" s="27">
        <f t="shared" si="17"/>
        <v>0</v>
      </c>
    </row>
    <row r="92" spans="1:8" s="16" customFormat="1" ht="15.75">
      <c r="A92" s="34">
        <f t="shared" si="14"/>
        <v>71</v>
      </c>
      <c r="B92" s="35">
        <f t="shared" si="10"/>
        <v>2245</v>
      </c>
      <c r="C92" s="27">
        <f t="shared" si="15"/>
        <v>0</v>
      </c>
      <c r="D92" s="27">
        <f t="shared" si="16"/>
        <v>0</v>
      </c>
      <c r="E92" s="27">
        <f t="shared" si="11"/>
        <v>0</v>
      </c>
      <c r="F92" s="27">
        <f t="shared" si="12"/>
        <v>0</v>
      </c>
      <c r="G92" s="27">
        <f t="shared" si="13"/>
        <v>0</v>
      </c>
      <c r="H92" s="27">
        <f t="shared" si="17"/>
        <v>0</v>
      </c>
    </row>
    <row r="93" spans="1:8" s="16" customFormat="1" ht="15.75">
      <c r="A93" s="34">
        <f t="shared" si="14"/>
        <v>72</v>
      </c>
      <c r="B93" s="35">
        <f t="shared" si="10"/>
        <v>2276</v>
      </c>
      <c r="C93" s="27">
        <f t="shared" si="15"/>
        <v>0</v>
      </c>
      <c r="D93" s="27">
        <f t="shared" si="16"/>
        <v>0</v>
      </c>
      <c r="E93" s="27">
        <f t="shared" si="11"/>
        <v>0</v>
      </c>
      <c r="F93" s="27">
        <f t="shared" si="12"/>
        <v>0</v>
      </c>
      <c r="G93" s="27">
        <f t="shared" si="13"/>
        <v>0</v>
      </c>
      <c r="H93" s="27">
        <f t="shared" si="17"/>
        <v>0</v>
      </c>
    </row>
    <row r="94" spans="1:8" s="16" customFormat="1" ht="15.75">
      <c r="A94" s="34">
        <f t="shared" si="14"/>
        <v>73</v>
      </c>
      <c r="B94" s="35">
        <f t="shared" si="10"/>
        <v>2307</v>
      </c>
      <c r="C94" s="27">
        <f t="shared" si="15"/>
        <v>0</v>
      </c>
      <c r="D94" s="27">
        <f t="shared" si="16"/>
        <v>0</v>
      </c>
      <c r="E94" s="27">
        <f t="shared" si="11"/>
        <v>0</v>
      </c>
      <c r="F94" s="27">
        <f t="shared" si="12"/>
        <v>0</v>
      </c>
      <c r="G94" s="27">
        <f t="shared" si="13"/>
        <v>0</v>
      </c>
      <c r="H94" s="27">
        <f t="shared" si="17"/>
        <v>0</v>
      </c>
    </row>
    <row r="95" spans="1:8" s="16" customFormat="1" ht="15.75">
      <c r="A95" s="34">
        <f t="shared" si="14"/>
        <v>74</v>
      </c>
      <c r="B95" s="35">
        <f t="shared" si="10"/>
        <v>2338</v>
      </c>
      <c r="C95" s="27">
        <f t="shared" si="15"/>
        <v>0</v>
      </c>
      <c r="D95" s="27">
        <f t="shared" si="16"/>
        <v>0</v>
      </c>
      <c r="E95" s="27">
        <f t="shared" si="11"/>
        <v>0</v>
      </c>
      <c r="F95" s="27">
        <f t="shared" si="12"/>
        <v>0</v>
      </c>
      <c r="G95" s="27">
        <f t="shared" si="13"/>
        <v>0</v>
      </c>
      <c r="H95" s="27">
        <f t="shared" si="17"/>
        <v>0</v>
      </c>
    </row>
    <row r="96" spans="1:8" s="16" customFormat="1" ht="15.75">
      <c r="A96" s="34">
        <f t="shared" si="14"/>
        <v>75</v>
      </c>
      <c r="B96" s="35">
        <f t="shared" si="10"/>
        <v>2369</v>
      </c>
      <c r="C96" s="27">
        <f t="shared" si="15"/>
        <v>0</v>
      </c>
      <c r="D96" s="27">
        <f t="shared" si="16"/>
        <v>0</v>
      </c>
      <c r="E96" s="27">
        <f t="shared" si="11"/>
        <v>0</v>
      </c>
      <c r="F96" s="27">
        <f t="shared" si="12"/>
        <v>0</v>
      </c>
      <c r="G96" s="27">
        <f t="shared" si="13"/>
        <v>0</v>
      </c>
      <c r="H96" s="27">
        <f t="shared" si="17"/>
        <v>0</v>
      </c>
    </row>
    <row r="97" spans="1:8" s="16" customFormat="1" ht="15.75">
      <c r="A97" s="34">
        <f t="shared" si="14"/>
        <v>76</v>
      </c>
      <c r="B97" s="35">
        <f t="shared" si="10"/>
        <v>2400</v>
      </c>
      <c r="C97" s="27">
        <f t="shared" si="15"/>
        <v>0</v>
      </c>
      <c r="D97" s="27">
        <f t="shared" si="16"/>
        <v>0</v>
      </c>
      <c r="E97" s="27">
        <f t="shared" si="11"/>
        <v>0</v>
      </c>
      <c r="F97" s="27">
        <f t="shared" si="12"/>
        <v>0</v>
      </c>
      <c r="G97" s="27">
        <f t="shared" si="13"/>
        <v>0</v>
      </c>
      <c r="H97" s="27">
        <f t="shared" si="17"/>
        <v>0</v>
      </c>
    </row>
    <row r="98" spans="1:8" s="16" customFormat="1" ht="15.75">
      <c r="A98" s="34">
        <f t="shared" si="14"/>
        <v>77</v>
      </c>
      <c r="B98" s="35">
        <f t="shared" si="10"/>
        <v>2431</v>
      </c>
      <c r="C98" s="27">
        <f t="shared" si="15"/>
        <v>0</v>
      </c>
      <c r="D98" s="27">
        <f t="shared" si="16"/>
        <v>0</v>
      </c>
      <c r="E98" s="27">
        <f t="shared" si="11"/>
        <v>0</v>
      </c>
      <c r="F98" s="27">
        <f t="shared" si="12"/>
        <v>0</v>
      </c>
      <c r="G98" s="27">
        <f t="shared" si="13"/>
        <v>0</v>
      </c>
      <c r="H98" s="27">
        <f t="shared" si="17"/>
        <v>0</v>
      </c>
    </row>
    <row r="99" spans="1:8" s="16" customFormat="1" ht="15.75">
      <c r="A99" s="34">
        <f t="shared" si="14"/>
        <v>78</v>
      </c>
      <c r="B99" s="35">
        <f t="shared" si="10"/>
        <v>2462</v>
      </c>
      <c r="C99" s="27">
        <f t="shared" si="15"/>
        <v>0</v>
      </c>
      <c r="D99" s="27">
        <f t="shared" si="16"/>
        <v>0</v>
      </c>
      <c r="E99" s="27">
        <f t="shared" si="11"/>
        <v>0</v>
      </c>
      <c r="F99" s="27">
        <f t="shared" si="12"/>
        <v>0</v>
      </c>
      <c r="G99" s="27">
        <f t="shared" si="13"/>
        <v>0</v>
      </c>
      <c r="H99" s="27">
        <f t="shared" si="17"/>
        <v>0</v>
      </c>
    </row>
    <row r="100" spans="1:8" s="16" customFormat="1" ht="15.75">
      <c r="A100" s="34">
        <f t="shared" si="14"/>
        <v>79</v>
      </c>
      <c r="B100" s="35">
        <f t="shared" si="10"/>
        <v>2493</v>
      </c>
      <c r="C100" s="27">
        <f t="shared" si="15"/>
        <v>0</v>
      </c>
      <c r="D100" s="27">
        <f t="shared" si="16"/>
        <v>0</v>
      </c>
      <c r="E100" s="27">
        <f t="shared" si="11"/>
        <v>0</v>
      </c>
      <c r="F100" s="27">
        <f t="shared" si="12"/>
        <v>0</v>
      </c>
      <c r="G100" s="27">
        <f t="shared" si="13"/>
        <v>0</v>
      </c>
      <c r="H100" s="27">
        <f t="shared" si="17"/>
        <v>0</v>
      </c>
    </row>
    <row r="101" spans="1:8" s="16" customFormat="1" ht="15.75">
      <c r="A101" s="34">
        <f t="shared" si="14"/>
        <v>80</v>
      </c>
      <c r="B101" s="35">
        <f t="shared" si="10"/>
        <v>2524</v>
      </c>
      <c r="C101" s="27">
        <f t="shared" si="15"/>
        <v>0</v>
      </c>
      <c r="D101" s="27">
        <f t="shared" si="16"/>
        <v>0</v>
      </c>
      <c r="E101" s="27">
        <f t="shared" si="11"/>
        <v>0</v>
      </c>
      <c r="F101" s="27">
        <f t="shared" si="12"/>
        <v>0</v>
      </c>
      <c r="G101" s="27">
        <f t="shared" si="13"/>
        <v>0</v>
      </c>
      <c r="H101" s="27">
        <f t="shared" si="17"/>
        <v>0</v>
      </c>
    </row>
    <row r="102" spans="1:8" s="16" customFormat="1" ht="15.75">
      <c r="A102" s="34">
        <f t="shared" si="14"/>
        <v>81</v>
      </c>
      <c r="B102" s="35">
        <f t="shared" si="10"/>
        <v>2555</v>
      </c>
      <c r="C102" s="27">
        <f t="shared" si="15"/>
        <v>0</v>
      </c>
      <c r="D102" s="27">
        <f t="shared" si="16"/>
        <v>0</v>
      </c>
      <c r="E102" s="27">
        <f t="shared" si="11"/>
        <v>0</v>
      </c>
      <c r="F102" s="27">
        <f t="shared" si="12"/>
        <v>0</v>
      </c>
      <c r="G102" s="27">
        <f t="shared" si="13"/>
        <v>0</v>
      </c>
      <c r="H102" s="27">
        <f t="shared" si="17"/>
        <v>0</v>
      </c>
    </row>
    <row r="103" spans="1:8" s="16" customFormat="1" ht="15.75">
      <c r="A103" s="34">
        <f t="shared" si="14"/>
        <v>82</v>
      </c>
      <c r="B103" s="35">
        <f t="shared" si="10"/>
        <v>2586</v>
      </c>
      <c r="C103" s="27">
        <f t="shared" si="15"/>
        <v>0</v>
      </c>
      <c r="D103" s="27">
        <f t="shared" si="16"/>
        <v>0</v>
      </c>
      <c r="E103" s="27">
        <f t="shared" si="11"/>
        <v>0</v>
      </c>
      <c r="F103" s="27">
        <f t="shared" si="12"/>
        <v>0</v>
      </c>
      <c r="G103" s="27">
        <f t="shared" si="13"/>
        <v>0</v>
      </c>
      <c r="H103" s="27">
        <f t="shared" si="17"/>
        <v>0</v>
      </c>
    </row>
    <row r="104" spans="1:8" s="16" customFormat="1" ht="15.75">
      <c r="A104" s="34">
        <f t="shared" si="14"/>
        <v>83</v>
      </c>
      <c r="B104" s="35">
        <f t="shared" si="10"/>
        <v>2617</v>
      </c>
      <c r="C104" s="27">
        <f t="shared" si="15"/>
        <v>0</v>
      </c>
      <c r="D104" s="27">
        <f t="shared" si="16"/>
        <v>0</v>
      </c>
      <c r="E104" s="27">
        <f t="shared" si="11"/>
        <v>0</v>
      </c>
      <c r="F104" s="27">
        <f t="shared" si="12"/>
        <v>0</v>
      </c>
      <c r="G104" s="27">
        <f t="shared" si="13"/>
        <v>0</v>
      </c>
      <c r="H104" s="27">
        <f t="shared" si="17"/>
        <v>0</v>
      </c>
    </row>
    <row r="105" spans="1:8" s="16" customFormat="1" ht="15.75">
      <c r="A105" s="34">
        <f t="shared" si="14"/>
        <v>84</v>
      </c>
      <c r="B105" s="35">
        <f t="shared" si="10"/>
        <v>2648</v>
      </c>
      <c r="C105" s="27">
        <f t="shared" si="15"/>
        <v>0</v>
      </c>
      <c r="D105" s="27">
        <f t="shared" si="16"/>
        <v>0</v>
      </c>
      <c r="E105" s="27">
        <f t="shared" si="11"/>
        <v>0</v>
      </c>
      <c r="F105" s="27">
        <f t="shared" si="12"/>
        <v>0</v>
      </c>
      <c r="G105" s="27">
        <f t="shared" si="13"/>
        <v>0</v>
      </c>
      <c r="H105" s="27">
        <f t="shared" si="17"/>
        <v>0</v>
      </c>
    </row>
    <row r="106" spans="1:8" s="16" customFormat="1" ht="15.75">
      <c r="A106" s="34">
        <f t="shared" si="14"/>
        <v>85</v>
      </c>
      <c r="B106" s="35">
        <f t="shared" si="10"/>
        <v>2679</v>
      </c>
      <c r="C106" s="27">
        <f t="shared" si="15"/>
        <v>0</v>
      </c>
      <c r="D106" s="27">
        <f t="shared" si="16"/>
        <v>0</v>
      </c>
      <c r="E106" s="27">
        <f t="shared" si="11"/>
        <v>0</v>
      </c>
      <c r="F106" s="27">
        <f t="shared" si="12"/>
        <v>0</v>
      </c>
      <c r="G106" s="27">
        <f t="shared" si="13"/>
        <v>0</v>
      </c>
      <c r="H106" s="27">
        <f t="shared" si="17"/>
        <v>0</v>
      </c>
    </row>
    <row r="107" spans="1:8" s="16" customFormat="1" ht="15.75">
      <c r="A107" s="34">
        <f t="shared" si="14"/>
        <v>86</v>
      </c>
      <c r="B107" s="35">
        <f t="shared" si="10"/>
        <v>2710</v>
      </c>
      <c r="C107" s="27">
        <f t="shared" si="15"/>
        <v>0</v>
      </c>
      <c r="D107" s="27">
        <f t="shared" si="16"/>
        <v>0</v>
      </c>
      <c r="E107" s="27">
        <f t="shared" si="11"/>
        <v>0</v>
      </c>
      <c r="F107" s="27">
        <f t="shared" si="12"/>
        <v>0</v>
      </c>
      <c r="G107" s="27">
        <f t="shared" si="13"/>
        <v>0</v>
      </c>
      <c r="H107" s="27">
        <f t="shared" si="17"/>
        <v>0</v>
      </c>
    </row>
    <row r="108" spans="1:8" s="16" customFormat="1" ht="15.75">
      <c r="A108" s="34">
        <f t="shared" si="14"/>
        <v>87</v>
      </c>
      <c r="B108" s="35">
        <f t="shared" si="10"/>
        <v>2741</v>
      </c>
      <c r="C108" s="27">
        <f t="shared" si="15"/>
        <v>0</v>
      </c>
      <c r="D108" s="27">
        <f t="shared" si="16"/>
        <v>0</v>
      </c>
      <c r="E108" s="27">
        <f t="shared" si="11"/>
        <v>0</v>
      </c>
      <c r="F108" s="27">
        <f t="shared" si="12"/>
        <v>0</v>
      </c>
      <c r="G108" s="27">
        <f t="shared" si="13"/>
        <v>0</v>
      </c>
      <c r="H108" s="27">
        <f t="shared" si="17"/>
        <v>0</v>
      </c>
    </row>
    <row r="109" spans="1:8" s="16" customFormat="1" ht="15.75">
      <c r="A109" s="34">
        <f t="shared" si="14"/>
        <v>88</v>
      </c>
      <c r="B109" s="35">
        <f t="shared" si="10"/>
        <v>2772</v>
      </c>
      <c r="C109" s="27">
        <f t="shared" si="15"/>
        <v>0</v>
      </c>
      <c r="D109" s="27">
        <f t="shared" si="16"/>
        <v>0</v>
      </c>
      <c r="E109" s="27">
        <f t="shared" si="11"/>
        <v>0</v>
      </c>
      <c r="F109" s="27">
        <f t="shared" si="12"/>
        <v>0</v>
      </c>
      <c r="G109" s="27">
        <f t="shared" si="13"/>
        <v>0</v>
      </c>
      <c r="H109" s="27">
        <f t="shared" si="17"/>
        <v>0</v>
      </c>
    </row>
    <row r="110" spans="1:8" s="16" customFormat="1" ht="15.75">
      <c r="A110" s="34">
        <f t="shared" si="14"/>
        <v>89</v>
      </c>
      <c r="B110" s="35">
        <f t="shared" si="10"/>
        <v>2803</v>
      </c>
      <c r="C110" s="27">
        <f t="shared" si="15"/>
        <v>0</v>
      </c>
      <c r="D110" s="27">
        <f t="shared" si="16"/>
        <v>0</v>
      </c>
      <c r="E110" s="27">
        <f t="shared" si="11"/>
        <v>0</v>
      </c>
      <c r="F110" s="27">
        <f t="shared" si="12"/>
        <v>0</v>
      </c>
      <c r="G110" s="27">
        <f t="shared" si="13"/>
        <v>0</v>
      </c>
      <c r="H110" s="27">
        <f t="shared" si="17"/>
        <v>0</v>
      </c>
    </row>
    <row r="111" spans="1:8" s="16" customFormat="1" ht="15.75">
      <c r="A111" s="34">
        <f t="shared" si="14"/>
        <v>90</v>
      </c>
      <c r="B111" s="35">
        <f t="shared" si="10"/>
        <v>2834</v>
      </c>
      <c r="C111" s="27">
        <f t="shared" si="15"/>
        <v>0</v>
      </c>
      <c r="D111" s="27">
        <f t="shared" si="16"/>
        <v>0</v>
      </c>
      <c r="E111" s="27">
        <f t="shared" si="11"/>
        <v>0</v>
      </c>
      <c r="F111" s="27">
        <f t="shared" si="12"/>
        <v>0</v>
      </c>
      <c r="G111" s="27">
        <f t="shared" si="13"/>
        <v>0</v>
      </c>
      <c r="H111" s="27">
        <f t="shared" si="17"/>
        <v>0</v>
      </c>
    </row>
    <row r="112" spans="1:8" s="16" customFormat="1" ht="15.75">
      <c r="A112" s="34">
        <f t="shared" si="14"/>
        <v>91</v>
      </c>
      <c r="B112" s="35">
        <f t="shared" si="10"/>
        <v>2865</v>
      </c>
      <c r="C112" s="27">
        <f t="shared" si="15"/>
        <v>0</v>
      </c>
      <c r="D112" s="27">
        <f t="shared" si="16"/>
        <v>0</v>
      </c>
      <c r="E112" s="27">
        <f t="shared" si="11"/>
        <v>0</v>
      </c>
      <c r="F112" s="27">
        <f t="shared" si="12"/>
        <v>0</v>
      </c>
      <c r="G112" s="27">
        <f t="shared" si="13"/>
        <v>0</v>
      </c>
      <c r="H112" s="27">
        <f t="shared" si="17"/>
        <v>0</v>
      </c>
    </row>
    <row r="113" spans="1:8" s="16" customFormat="1" ht="15.75">
      <c r="A113" s="34">
        <f t="shared" si="14"/>
        <v>92</v>
      </c>
      <c r="B113" s="35">
        <f t="shared" si="10"/>
        <v>2896</v>
      </c>
      <c r="C113" s="27">
        <f t="shared" si="15"/>
        <v>0</v>
      </c>
      <c r="D113" s="27">
        <f t="shared" si="16"/>
        <v>0</v>
      </c>
      <c r="E113" s="27">
        <f t="shared" si="11"/>
        <v>0</v>
      </c>
      <c r="F113" s="27">
        <f t="shared" si="12"/>
        <v>0</v>
      </c>
      <c r="G113" s="27">
        <f t="shared" si="13"/>
        <v>0</v>
      </c>
      <c r="H113" s="27">
        <f t="shared" si="17"/>
        <v>0</v>
      </c>
    </row>
    <row r="114" spans="1:8" s="16" customFormat="1" ht="15.75">
      <c r="A114" s="34">
        <f t="shared" si="14"/>
        <v>93</v>
      </c>
      <c r="B114" s="35">
        <f t="shared" si="10"/>
        <v>2927</v>
      </c>
      <c r="C114" s="27">
        <f t="shared" si="15"/>
        <v>0</v>
      </c>
      <c r="D114" s="27">
        <f t="shared" si="16"/>
        <v>0</v>
      </c>
      <c r="E114" s="27">
        <f t="shared" si="11"/>
        <v>0</v>
      </c>
      <c r="F114" s="27">
        <f t="shared" si="12"/>
        <v>0</v>
      </c>
      <c r="G114" s="27">
        <f t="shared" si="13"/>
        <v>0</v>
      </c>
      <c r="H114" s="27">
        <f t="shared" si="17"/>
        <v>0</v>
      </c>
    </row>
    <row r="115" spans="1:8" s="16" customFormat="1" ht="15.75">
      <c r="A115" s="34">
        <f t="shared" si="14"/>
        <v>94</v>
      </c>
      <c r="B115" s="35">
        <f t="shared" si="10"/>
        <v>2958</v>
      </c>
      <c r="C115" s="27">
        <f t="shared" si="15"/>
        <v>0</v>
      </c>
      <c r="D115" s="27">
        <f t="shared" si="16"/>
        <v>0</v>
      </c>
      <c r="E115" s="27">
        <f t="shared" si="11"/>
        <v>0</v>
      </c>
      <c r="F115" s="27">
        <f t="shared" si="12"/>
        <v>0</v>
      </c>
      <c r="G115" s="27">
        <f t="shared" si="13"/>
        <v>0</v>
      </c>
      <c r="H115" s="27">
        <f t="shared" si="17"/>
        <v>0</v>
      </c>
    </row>
    <row r="116" spans="1:8" s="16" customFormat="1" ht="15.75">
      <c r="A116" s="34">
        <f t="shared" si="14"/>
        <v>95</v>
      </c>
      <c r="B116" s="35">
        <f t="shared" si="10"/>
        <v>2989</v>
      </c>
      <c r="C116" s="27">
        <f t="shared" si="15"/>
        <v>0</v>
      </c>
      <c r="D116" s="27">
        <f t="shared" si="16"/>
        <v>0</v>
      </c>
      <c r="E116" s="27">
        <f t="shared" si="11"/>
        <v>0</v>
      </c>
      <c r="F116" s="27">
        <f t="shared" si="12"/>
        <v>0</v>
      </c>
      <c r="G116" s="27">
        <f t="shared" si="13"/>
        <v>0</v>
      </c>
      <c r="H116" s="27">
        <f t="shared" si="17"/>
        <v>0</v>
      </c>
    </row>
    <row r="117" spans="1:8" s="16" customFormat="1" ht="15.75">
      <c r="A117" s="34">
        <f t="shared" si="14"/>
        <v>96</v>
      </c>
      <c r="B117" s="35">
        <f t="shared" si="10"/>
        <v>3020</v>
      </c>
      <c r="C117" s="27">
        <f t="shared" si="15"/>
        <v>0</v>
      </c>
      <c r="D117" s="27">
        <f t="shared" si="16"/>
        <v>0</v>
      </c>
      <c r="E117" s="27">
        <f t="shared" si="11"/>
        <v>0</v>
      </c>
      <c r="F117" s="27">
        <f t="shared" si="12"/>
        <v>0</v>
      </c>
      <c r="G117" s="27">
        <f t="shared" si="13"/>
        <v>0</v>
      </c>
      <c r="H117" s="27">
        <f t="shared" si="17"/>
        <v>0</v>
      </c>
    </row>
    <row r="118" spans="1:8" s="16" customFormat="1" ht="15.75">
      <c r="A118" s="34">
        <f t="shared" si="14"/>
        <v>97</v>
      </c>
      <c r="B118" s="35">
        <f t="shared" si="10"/>
        <v>3051</v>
      </c>
      <c r="C118" s="27">
        <f t="shared" si="15"/>
        <v>0</v>
      </c>
      <c r="D118" s="27">
        <f t="shared" si="16"/>
        <v>0</v>
      </c>
      <c r="E118" s="27">
        <f t="shared" si="11"/>
        <v>0</v>
      </c>
      <c r="F118" s="27">
        <f t="shared" si="12"/>
        <v>0</v>
      </c>
      <c r="G118" s="27">
        <f t="shared" si="13"/>
        <v>0</v>
      </c>
      <c r="H118" s="27">
        <f t="shared" si="17"/>
        <v>0</v>
      </c>
    </row>
    <row r="119" spans="1:8" s="16" customFormat="1" ht="15.75">
      <c r="A119" s="34">
        <f t="shared" si="14"/>
        <v>98</v>
      </c>
      <c r="B119" s="35">
        <f t="shared" si="10"/>
        <v>3082</v>
      </c>
      <c r="C119" s="27">
        <f t="shared" si="15"/>
        <v>0</v>
      </c>
      <c r="D119" s="27">
        <f t="shared" si="16"/>
        <v>0</v>
      </c>
      <c r="E119" s="27">
        <f t="shared" si="11"/>
        <v>0</v>
      </c>
      <c r="F119" s="27">
        <f t="shared" si="12"/>
        <v>0</v>
      </c>
      <c r="G119" s="27">
        <f t="shared" si="13"/>
        <v>0</v>
      </c>
      <c r="H119" s="27">
        <f t="shared" si="17"/>
        <v>0</v>
      </c>
    </row>
    <row r="120" spans="1:8" s="16" customFormat="1" ht="15.75">
      <c r="A120" s="34">
        <f t="shared" si="14"/>
        <v>99</v>
      </c>
      <c r="B120" s="35">
        <f t="shared" si="10"/>
        <v>3113</v>
      </c>
      <c r="C120" s="27">
        <f t="shared" si="15"/>
        <v>0</v>
      </c>
      <c r="D120" s="27">
        <f t="shared" si="16"/>
        <v>0</v>
      </c>
      <c r="E120" s="27">
        <f t="shared" si="11"/>
        <v>0</v>
      </c>
      <c r="F120" s="27">
        <f t="shared" si="12"/>
        <v>0</v>
      </c>
      <c r="G120" s="27">
        <f t="shared" si="13"/>
        <v>0</v>
      </c>
      <c r="H120" s="27">
        <f t="shared" si="17"/>
        <v>0</v>
      </c>
    </row>
    <row r="121" spans="1:8" s="16" customFormat="1" ht="15.75">
      <c r="A121" s="34">
        <f t="shared" si="14"/>
        <v>100</v>
      </c>
      <c r="B121" s="35">
        <f t="shared" si="10"/>
        <v>3144</v>
      </c>
      <c r="C121" s="27">
        <f t="shared" si="15"/>
        <v>0</v>
      </c>
      <c r="D121" s="27">
        <f t="shared" si="16"/>
        <v>0</v>
      </c>
      <c r="E121" s="27">
        <f t="shared" si="11"/>
        <v>0</v>
      </c>
      <c r="F121" s="27">
        <f t="shared" si="12"/>
        <v>0</v>
      </c>
      <c r="G121" s="27">
        <f t="shared" si="13"/>
        <v>0</v>
      </c>
      <c r="H121" s="27">
        <f t="shared" si="17"/>
        <v>0</v>
      </c>
    </row>
    <row r="122" spans="1:8" s="16" customFormat="1" ht="15.75">
      <c r="A122" s="34">
        <f t="shared" si="14"/>
        <v>101</v>
      </c>
      <c r="B122" s="35">
        <f aca="true" t="shared" si="18" ref="B122:B185">B121+31</f>
        <v>3175</v>
      </c>
      <c r="C122" s="27">
        <f t="shared" si="15"/>
        <v>0</v>
      </c>
      <c r="D122" s="27">
        <f t="shared" si="16"/>
        <v>0</v>
      </c>
      <c r="E122" s="27">
        <f t="shared" si="11"/>
        <v>0</v>
      </c>
      <c r="F122" s="27">
        <f t="shared" si="12"/>
        <v>0</v>
      </c>
      <c r="G122" s="27">
        <f t="shared" si="13"/>
        <v>0</v>
      </c>
      <c r="H122" s="27">
        <f t="shared" si="17"/>
        <v>0</v>
      </c>
    </row>
    <row r="123" spans="1:8" s="16" customFormat="1" ht="15.75">
      <c r="A123" s="34">
        <f t="shared" si="14"/>
        <v>102</v>
      </c>
      <c r="B123" s="35">
        <f t="shared" si="18"/>
        <v>3206</v>
      </c>
      <c r="C123" s="27">
        <f t="shared" si="15"/>
        <v>0</v>
      </c>
      <c r="D123" s="27">
        <f t="shared" si="16"/>
        <v>0</v>
      </c>
      <c r="E123" s="27">
        <f t="shared" si="11"/>
        <v>0</v>
      </c>
      <c r="F123" s="27">
        <f t="shared" si="12"/>
        <v>0</v>
      </c>
      <c r="G123" s="27">
        <f t="shared" si="13"/>
        <v>0</v>
      </c>
      <c r="H123" s="27">
        <f t="shared" si="17"/>
        <v>0</v>
      </c>
    </row>
    <row r="124" spans="1:8" s="16" customFormat="1" ht="15.75">
      <c r="A124" s="34">
        <f t="shared" si="14"/>
        <v>103</v>
      </c>
      <c r="B124" s="35">
        <f t="shared" si="18"/>
        <v>3237</v>
      </c>
      <c r="C124" s="27">
        <f t="shared" si="15"/>
        <v>0</v>
      </c>
      <c r="D124" s="27">
        <f t="shared" si="16"/>
        <v>0</v>
      </c>
      <c r="E124" s="27">
        <f t="shared" si="11"/>
        <v>0</v>
      </c>
      <c r="F124" s="27">
        <f t="shared" si="12"/>
        <v>0</v>
      </c>
      <c r="G124" s="27">
        <f t="shared" si="13"/>
        <v>0</v>
      </c>
      <c r="H124" s="27">
        <f t="shared" si="17"/>
        <v>0</v>
      </c>
    </row>
    <row r="125" spans="1:8" s="16" customFormat="1" ht="15.75">
      <c r="A125" s="34">
        <f t="shared" si="14"/>
        <v>104</v>
      </c>
      <c r="B125" s="35">
        <f t="shared" si="18"/>
        <v>3268</v>
      </c>
      <c r="C125" s="27">
        <f t="shared" si="15"/>
        <v>0</v>
      </c>
      <c r="D125" s="27">
        <f t="shared" si="16"/>
        <v>0</v>
      </c>
      <c r="E125" s="27">
        <f t="shared" si="11"/>
        <v>0</v>
      </c>
      <c r="F125" s="27">
        <f t="shared" si="12"/>
        <v>0</v>
      </c>
      <c r="G125" s="27">
        <f t="shared" si="13"/>
        <v>0</v>
      </c>
      <c r="H125" s="27">
        <f t="shared" si="17"/>
        <v>0</v>
      </c>
    </row>
    <row r="126" spans="1:8" s="16" customFormat="1" ht="15.75">
      <c r="A126" s="34">
        <f t="shared" si="14"/>
        <v>105</v>
      </c>
      <c r="B126" s="35">
        <f t="shared" si="18"/>
        <v>3299</v>
      </c>
      <c r="C126" s="27">
        <f t="shared" si="15"/>
        <v>0</v>
      </c>
      <c r="D126" s="27">
        <f t="shared" si="16"/>
        <v>0</v>
      </c>
      <c r="E126" s="27">
        <f t="shared" si="11"/>
        <v>0</v>
      </c>
      <c r="F126" s="27">
        <f t="shared" si="12"/>
        <v>0</v>
      </c>
      <c r="G126" s="27">
        <f t="shared" si="13"/>
        <v>0</v>
      </c>
      <c r="H126" s="27">
        <f t="shared" si="17"/>
        <v>0</v>
      </c>
    </row>
    <row r="127" spans="1:8" s="16" customFormat="1" ht="15.75">
      <c r="A127" s="34">
        <f t="shared" si="14"/>
        <v>106</v>
      </c>
      <c r="B127" s="35">
        <f t="shared" si="18"/>
        <v>3330</v>
      </c>
      <c r="C127" s="27">
        <f t="shared" si="15"/>
        <v>0</v>
      </c>
      <c r="D127" s="27">
        <f t="shared" si="16"/>
        <v>0</v>
      </c>
      <c r="E127" s="27">
        <f t="shared" si="11"/>
        <v>0</v>
      </c>
      <c r="F127" s="27">
        <f t="shared" si="12"/>
        <v>0</v>
      </c>
      <c r="G127" s="27">
        <f t="shared" si="13"/>
        <v>0</v>
      </c>
      <c r="H127" s="27">
        <f t="shared" si="17"/>
        <v>0</v>
      </c>
    </row>
    <row r="128" spans="1:8" s="16" customFormat="1" ht="15.75">
      <c r="A128" s="34">
        <f t="shared" si="14"/>
        <v>107</v>
      </c>
      <c r="B128" s="35">
        <f t="shared" si="18"/>
        <v>3361</v>
      </c>
      <c r="C128" s="27">
        <f t="shared" si="15"/>
        <v>0</v>
      </c>
      <c r="D128" s="27">
        <f t="shared" si="16"/>
        <v>0</v>
      </c>
      <c r="E128" s="27">
        <f t="shared" si="11"/>
        <v>0</v>
      </c>
      <c r="F128" s="27">
        <f t="shared" si="12"/>
        <v>0</v>
      </c>
      <c r="G128" s="27">
        <f t="shared" si="13"/>
        <v>0</v>
      </c>
      <c r="H128" s="27">
        <f t="shared" si="17"/>
        <v>0</v>
      </c>
    </row>
    <row r="129" spans="1:8" s="16" customFormat="1" ht="15.75">
      <c r="A129" s="34">
        <f t="shared" si="14"/>
        <v>108</v>
      </c>
      <c r="B129" s="35">
        <f t="shared" si="18"/>
        <v>3392</v>
      </c>
      <c r="C129" s="27">
        <f t="shared" si="15"/>
        <v>0</v>
      </c>
      <c r="D129" s="27">
        <f t="shared" si="16"/>
        <v>0</v>
      </c>
      <c r="E129" s="27">
        <f t="shared" si="11"/>
        <v>0</v>
      </c>
      <c r="F129" s="27">
        <f t="shared" si="12"/>
        <v>0</v>
      </c>
      <c r="G129" s="27">
        <f t="shared" si="13"/>
        <v>0</v>
      </c>
      <c r="H129" s="27">
        <f t="shared" si="17"/>
        <v>0</v>
      </c>
    </row>
    <row r="130" spans="1:8" s="16" customFormat="1" ht="15.75">
      <c r="A130" s="34">
        <f t="shared" si="14"/>
        <v>109</v>
      </c>
      <c r="B130" s="35">
        <f t="shared" si="18"/>
        <v>3423</v>
      </c>
      <c r="C130" s="27">
        <f t="shared" si="15"/>
        <v>0</v>
      </c>
      <c r="D130" s="27">
        <f t="shared" si="16"/>
        <v>0</v>
      </c>
      <c r="E130" s="27">
        <f t="shared" si="11"/>
        <v>0</v>
      </c>
      <c r="F130" s="27">
        <f t="shared" si="12"/>
        <v>0</v>
      </c>
      <c r="G130" s="27">
        <f t="shared" si="13"/>
        <v>0</v>
      </c>
      <c r="H130" s="27">
        <f t="shared" si="17"/>
        <v>0</v>
      </c>
    </row>
    <row r="131" spans="1:8" s="16" customFormat="1" ht="15.75">
      <c r="A131" s="34">
        <f t="shared" si="14"/>
        <v>110</v>
      </c>
      <c r="B131" s="35">
        <f t="shared" si="18"/>
        <v>3454</v>
      </c>
      <c r="C131" s="27">
        <f t="shared" si="15"/>
        <v>0</v>
      </c>
      <c r="D131" s="27">
        <f t="shared" si="16"/>
        <v>0</v>
      </c>
      <c r="E131" s="27">
        <f t="shared" si="11"/>
        <v>0</v>
      </c>
      <c r="F131" s="27">
        <f t="shared" si="12"/>
        <v>0</v>
      </c>
      <c r="G131" s="27">
        <f t="shared" si="13"/>
        <v>0</v>
      </c>
      <c r="H131" s="27">
        <f t="shared" si="17"/>
        <v>0</v>
      </c>
    </row>
    <row r="132" spans="1:8" s="16" customFormat="1" ht="15.75">
      <c r="A132" s="34">
        <f t="shared" si="14"/>
        <v>111</v>
      </c>
      <c r="B132" s="35">
        <f t="shared" si="18"/>
        <v>3485</v>
      </c>
      <c r="C132" s="27">
        <f t="shared" si="15"/>
        <v>0</v>
      </c>
      <c r="D132" s="27">
        <f t="shared" si="16"/>
        <v>0</v>
      </c>
      <c r="E132" s="27">
        <f t="shared" si="11"/>
        <v>0</v>
      </c>
      <c r="F132" s="27">
        <f t="shared" si="12"/>
        <v>0</v>
      </c>
      <c r="G132" s="27">
        <f t="shared" si="13"/>
        <v>0</v>
      </c>
      <c r="H132" s="27">
        <f t="shared" si="17"/>
        <v>0</v>
      </c>
    </row>
    <row r="133" spans="1:8" s="16" customFormat="1" ht="15.75">
      <c r="A133" s="34">
        <f t="shared" si="14"/>
        <v>112</v>
      </c>
      <c r="B133" s="35">
        <f t="shared" si="18"/>
        <v>3516</v>
      </c>
      <c r="C133" s="27">
        <f t="shared" si="15"/>
        <v>0</v>
      </c>
      <c r="D133" s="27">
        <f t="shared" si="16"/>
        <v>0</v>
      </c>
      <c r="E133" s="27">
        <f t="shared" si="11"/>
        <v>0</v>
      </c>
      <c r="F133" s="27">
        <f t="shared" si="12"/>
        <v>0</v>
      </c>
      <c r="G133" s="27">
        <f t="shared" si="13"/>
        <v>0</v>
      </c>
      <c r="H133" s="27">
        <f t="shared" si="17"/>
        <v>0</v>
      </c>
    </row>
    <row r="134" spans="1:8" s="16" customFormat="1" ht="15.75">
      <c r="A134" s="34">
        <f t="shared" si="14"/>
        <v>113</v>
      </c>
      <c r="B134" s="35">
        <f t="shared" si="18"/>
        <v>3547</v>
      </c>
      <c r="C134" s="27">
        <f t="shared" si="15"/>
        <v>0</v>
      </c>
      <c r="D134" s="27">
        <f t="shared" si="16"/>
        <v>0</v>
      </c>
      <c r="E134" s="27">
        <f t="shared" si="11"/>
        <v>0</v>
      </c>
      <c r="F134" s="27">
        <f t="shared" si="12"/>
        <v>0</v>
      </c>
      <c r="G134" s="27">
        <f t="shared" si="13"/>
        <v>0</v>
      </c>
      <c r="H134" s="27">
        <f t="shared" si="17"/>
        <v>0</v>
      </c>
    </row>
    <row r="135" spans="1:8" s="16" customFormat="1" ht="15.75">
      <c r="A135" s="34">
        <f t="shared" si="14"/>
        <v>114</v>
      </c>
      <c r="B135" s="35">
        <f t="shared" si="18"/>
        <v>3578</v>
      </c>
      <c r="C135" s="27">
        <f t="shared" si="15"/>
        <v>0</v>
      </c>
      <c r="D135" s="27">
        <f t="shared" si="16"/>
        <v>0</v>
      </c>
      <c r="E135" s="27">
        <f t="shared" si="11"/>
        <v>0</v>
      </c>
      <c r="F135" s="27">
        <f t="shared" si="12"/>
        <v>0</v>
      </c>
      <c r="G135" s="27">
        <f t="shared" si="13"/>
        <v>0</v>
      </c>
      <c r="H135" s="27">
        <f t="shared" si="17"/>
        <v>0</v>
      </c>
    </row>
    <row r="136" spans="1:8" s="16" customFormat="1" ht="15.75">
      <c r="A136" s="34">
        <f t="shared" si="14"/>
        <v>115</v>
      </c>
      <c r="B136" s="35">
        <f t="shared" si="18"/>
        <v>3609</v>
      </c>
      <c r="C136" s="27">
        <f t="shared" si="15"/>
        <v>0</v>
      </c>
      <c r="D136" s="27">
        <f t="shared" si="16"/>
        <v>0</v>
      </c>
      <c r="E136" s="27">
        <f t="shared" si="11"/>
        <v>0</v>
      </c>
      <c r="F136" s="27">
        <f t="shared" si="12"/>
        <v>0</v>
      </c>
      <c r="G136" s="27">
        <f t="shared" si="13"/>
        <v>0</v>
      </c>
      <c r="H136" s="27">
        <f t="shared" si="17"/>
        <v>0</v>
      </c>
    </row>
    <row r="137" spans="1:8" s="16" customFormat="1" ht="15.75">
      <c r="A137" s="34">
        <f t="shared" si="14"/>
        <v>116</v>
      </c>
      <c r="B137" s="35">
        <f t="shared" si="18"/>
        <v>3640</v>
      </c>
      <c r="C137" s="27">
        <f t="shared" si="15"/>
        <v>0</v>
      </c>
      <c r="D137" s="27">
        <f t="shared" si="16"/>
        <v>0</v>
      </c>
      <c r="E137" s="27">
        <f t="shared" si="11"/>
        <v>0</v>
      </c>
      <c r="F137" s="27">
        <f t="shared" si="12"/>
        <v>0</v>
      </c>
      <c r="G137" s="27">
        <f t="shared" si="13"/>
        <v>0</v>
      </c>
      <c r="H137" s="27">
        <f t="shared" si="17"/>
        <v>0</v>
      </c>
    </row>
    <row r="138" spans="1:8" s="16" customFormat="1" ht="15.75">
      <c r="A138" s="34">
        <f t="shared" si="14"/>
        <v>117</v>
      </c>
      <c r="B138" s="35">
        <f t="shared" si="18"/>
        <v>3671</v>
      </c>
      <c r="C138" s="27">
        <f t="shared" si="15"/>
        <v>0</v>
      </c>
      <c r="D138" s="27">
        <f t="shared" si="16"/>
        <v>0</v>
      </c>
      <c r="E138" s="27">
        <f t="shared" si="11"/>
        <v>0</v>
      </c>
      <c r="F138" s="27">
        <f t="shared" si="12"/>
        <v>0</v>
      </c>
      <c r="G138" s="27">
        <f t="shared" si="13"/>
        <v>0</v>
      </c>
      <c r="H138" s="27">
        <f t="shared" si="17"/>
        <v>0</v>
      </c>
    </row>
    <row r="139" spans="1:8" s="16" customFormat="1" ht="15.75">
      <c r="A139" s="34">
        <f t="shared" si="14"/>
        <v>118</v>
      </c>
      <c r="B139" s="35">
        <f t="shared" si="18"/>
        <v>3702</v>
      </c>
      <c r="C139" s="27">
        <f t="shared" si="15"/>
        <v>0</v>
      </c>
      <c r="D139" s="27">
        <f t="shared" si="16"/>
        <v>0</v>
      </c>
      <c r="E139" s="27">
        <f t="shared" si="11"/>
        <v>0</v>
      </c>
      <c r="F139" s="27">
        <f t="shared" si="12"/>
        <v>0</v>
      </c>
      <c r="G139" s="27">
        <f t="shared" si="13"/>
        <v>0</v>
      </c>
      <c r="H139" s="27">
        <f t="shared" si="17"/>
        <v>0</v>
      </c>
    </row>
    <row r="140" spans="1:8" s="16" customFormat="1" ht="15.75">
      <c r="A140" s="34">
        <f t="shared" si="14"/>
        <v>119</v>
      </c>
      <c r="B140" s="35">
        <f t="shared" si="18"/>
        <v>3733</v>
      </c>
      <c r="C140" s="27">
        <f t="shared" si="15"/>
        <v>0</v>
      </c>
      <c r="D140" s="27">
        <f t="shared" si="16"/>
        <v>0</v>
      </c>
      <c r="E140" s="27">
        <f t="shared" si="11"/>
        <v>0</v>
      </c>
      <c r="F140" s="27">
        <f t="shared" si="12"/>
        <v>0</v>
      </c>
      <c r="G140" s="27">
        <f t="shared" si="13"/>
        <v>0</v>
      </c>
      <c r="H140" s="27">
        <f t="shared" si="17"/>
        <v>0</v>
      </c>
    </row>
    <row r="141" spans="1:8" s="16" customFormat="1" ht="15.75">
      <c r="A141" s="34">
        <f t="shared" si="14"/>
        <v>120</v>
      </c>
      <c r="B141" s="35">
        <f t="shared" si="18"/>
        <v>3764</v>
      </c>
      <c r="C141" s="27">
        <f t="shared" si="15"/>
        <v>0</v>
      </c>
      <c r="D141" s="27">
        <f t="shared" si="16"/>
        <v>0</v>
      </c>
      <c r="E141" s="27">
        <f t="shared" si="11"/>
        <v>0</v>
      </c>
      <c r="F141" s="27">
        <f t="shared" si="12"/>
        <v>0</v>
      </c>
      <c r="G141" s="27">
        <f t="shared" si="13"/>
        <v>0</v>
      </c>
      <c r="H141" s="27">
        <f t="shared" si="17"/>
        <v>0</v>
      </c>
    </row>
    <row r="142" spans="1:8" s="16" customFormat="1" ht="15.75">
      <c r="A142" s="34">
        <f t="shared" si="14"/>
        <v>121</v>
      </c>
      <c r="B142" s="35">
        <f t="shared" si="18"/>
        <v>3795</v>
      </c>
      <c r="C142" s="27">
        <f t="shared" si="15"/>
        <v>0</v>
      </c>
      <c r="D142" s="27">
        <f t="shared" si="16"/>
        <v>0</v>
      </c>
      <c r="E142" s="27">
        <f t="shared" si="11"/>
        <v>0</v>
      </c>
      <c r="F142" s="27">
        <f t="shared" si="12"/>
        <v>0</v>
      </c>
      <c r="G142" s="27">
        <f t="shared" si="13"/>
        <v>0</v>
      </c>
      <c r="H142" s="27">
        <f t="shared" si="17"/>
        <v>0</v>
      </c>
    </row>
    <row r="143" spans="1:8" s="16" customFormat="1" ht="15.75">
      <c r="A143" s="34">
        <f t="shared" si="14"/>
        <v>122</v>
      </c>
      <c r="B143" s="35">
        <f t="shared" si="18"/>
        <v>3826</v>
      </c>
      <c r="C143" s="27">
        <f t="shared" si="15"/>
        <v>0</v>
      </c>
      <c r="D143" s="27">
        <f t="shared" si="16"/>
        <v>0</v>
      </c>
      <c r="E143" s="27">
        <f t="shared" si="11"/>
        <v>0</v>
      </c>
      <c r="F143" s="27">
        <f t="shared" si="12"/>
        <v>0</v>
      </c>
      <c r="G143" s="27">
        <f t="shared" si="13"/>
        <v>0</v>
      </c>
      <c r="H143" s="27">
        <f t="shared" si="17"/>
        <v>0</v>
      </c>
    </row>
    <row r="144" spans="1:8" s="16" customFormat="1" ht="15.75">
      <c r="A144" s="34">
        <f t="shared" si="14"/>
        <v>123</v>
      </c>
      <c r="B144" s="35">
        <f t="shared" si="18"/>
        <v>3857</v>
      </c>
      <c r="C144" s="27">
        <f t="shared" si="15"/>
        <v>0</v>
      </c>
      <c r="D144" s="27">
        <f t="shared" si="16"/>
        <v>0</v>
      </c>
      <c r="E144" s="27">
        <f t="shared" si="11"/>
        <v>0</v>
      </c>
      <c r="F144" s="27">
        <f t="shared" si="12"/>
        <v>0</v>
      </c>
      <c r="G144" s="27">
        <f t="shared" si="13"/>
        <v>0</v>
      </c>
      <c r="H144" s="27">
        <f t="shared" si="17"/>
        <v>0</v>
      </c>
    </row>
    <row r="145" spans="1:8" s="16" customFormat="1" ht="15.75">
      <c r="A145" s="34">
        <f t="shared" si="14"/>
        <v>124</v>
      </c>
      <c r="B145" s="35">
        <f t="shared" si="18"/>
        <v>3888</v>
      </c>
      <c r="C145" s="27">
        <f t="shared" si="15"/>
        <v>0</v>
      </c>
      <c r="D145" s="27">
        <f t="shared" si="16"/>
        <v>0</v>
      </c>
      <c r="E145" s="27">
        <f t="shared" si="11"/>
        <v>0</v>
      </c>
      <c r="F145" s="27">
        <f t="shared" si="12"/>
        <v>0</v>
      </c>
      <c r="G145" s="27">
        <f t="shared" si="13"/>
        <v>0</v>
      </c>
      <c r="H145" s="27">
        <f t="shared" si="17"/>
        <v>0</v>
      </c>
    </row>
    <row r="146" spans="1:8" s="16" customFormat="1" ht="15.75">
      <c r="A146" s="34"/>
      <c r="B146" s="35">
        <f t="shared" si="18"/>
        <v>3919</v>
      </c>
      <c r="C146" s="27">
        <f t="shared" si="15"/>
        <v>0</v>
      </c>
      <c r="D146" s="27">
        <f t="shared" si="16"/>
        <v>0</v>
      </c>
      <c r="E146" s="27">
        <f t="shared" si="11"/>
        <v>0</v>
      </c>
      <c r="F146" s="27">
        <f t="shared" si="12"/>
        <v>0</v>
      </c>
      <c r="G146" s="27">
        <f t="shared" si="13"/>
        <v>0</v>
      </c>
      <c r="H146" s="27">
        <f t="shared" si="17"/>
        <v>0</v>
      </c>
    </row>
    <row r="147" spans="1:8" s="16" customFormat="1" ht="15.75">
      <c r="A147" s="34"/>
      <c r="B147" s="35">
        <f t="shared" si="18"/>
        <v>3950</v>
      </c>
      <c r="C147" s="27">
        <f t="shared" si="15"/>
        <v>0</v>
      </c>
      <c r="D147" s="27">
        <f t="shared" si="16"/>
        <v>0</v>
      </c>
      <c r="E147" s="27">
        <f t="shared" si="11"/>
        <v>0</v>
      </c>
      <c r="F147" s="27">
        <f t="shared" si="12"/>
        <v>0</v>
      </c>
      <c r="G147" s="27">
        <f t="shared" si="13"/>
        <v>0</v>
      </c>
      <c r="H147" s="27">
        <f t="shared" si="17"/>
        <v>0</v>
      </c>
    </row>
    <row r="148" spans="1:8" s="16" customFormat="1" ht="15.75">
      <c r="A148" s="34"/>
      <c r="B148" s="35">
        <f t="shared" si="18"/>
        <v>3981</v>
      </c>
      <c r="C148" s="27">
        <f t="shared" si="15"/>
        <v>0</v>
      </c>
      <c r="D148" s="27">
        <f t="shared" si="16"/>
        <v>0</v>
      </c>
      <c r="E148" s="27">
        <f t="shared" si="11"/>
        <v>0</v>
      </c>
      <c r="F148" s="27">
        <f t="shared" si="12"/>
        <v>0</v>
      </c>
      <c r="G148" s="27">
        <f t="shared" si="13"/>
        <v>0</v>
      </c>
      <c r="H148" s="27">
        <f t="shared" si="17"/>
        <v>0</v>
      </c>
    </row>
    <row r="149" spans="1:8" s="16" customFormat="1" ht="15.75">
      <c r="A149" s="34"/>
      <c r="B149" s="35">
        <f t="shared" si="18"/>
        <v>4012</v>
      </c>
      <c r="C149" s="27">
        <f t="shared" si="15"/>
        <v>0</v>
      </c>
      <c r="D149" s="27">
        <f t="shared" si="16"/>
        <v>0</v>
      </c>
      <c r="E149" s="27">
        <f t="shared" si="11"/>
        <v>0</v>
      </c>
      <c r="F149" s="27">
        <f t="shared" si="12"/>
        <v>0</v>
      </c>
      <c r="G149" s="27">
        <f t="shared" si="13"/>
        <v>0</v>
      </c>
      <c r="H149" s="27">
        <f t="shared" si="17"/>
        <v>0</v>
      </c>
    </row>
    <row r="150" spans="1:8" s="16" customFormat="1" ht="15.75">
      <c r="A150" s="34"/>
      <c r="B150" s="35">
        <f t="shared" si="18"/>
        <v>4043</v>
      </c>
      <c r="C150" s="27">
        <f t="shared" si="15"/>
        <v>0</v>
      </c>
      <c r="D150" s="27">
        <f t="shared" si="16"/>
        <v>0</v>
      </c>
      <c r="E150" s="27">
        <f aca="true" t="shared" si="19" ref="E150:E213">(+$I$4/100)/12*C150</f>
        <v>0</v>
      </c>
      <c r="F150" s="27">
        <f aca="true" t="shared" si="20" ref="F150:F201">D150-E150</f>
        <v>0</v>
      </c>
      <c r="G150" s="27">
        <f aca="true" t="shared" si="21" ref="G150:G201">C150-F150</f>
        <v>0</v>
      </c>
      <c r="H150" s="27">
        <f t="shared" si="17"/>
        <v>0</v>
      </c>
    </row>
    <row r="151" spans="1:8" s="16" customFormat="1" ht="15.75">
      <c r="A151" s="34"/>
      <c r="B151" s="35">
        <f t="shared" si="18"/>
        <v>4074</v>
      </c>
      <c r="C151" s="27">
        <f aca="true" t="shared" si="22" ref="C151:C201">G150</f>
        <v>0</v>
      </c>
      <c r="D151" s="27">
        <f aca="true" t="shared" si="23" ref="D151:D201">IF(C151&lt;1,0,H$5)</f>
        <v>0</v>
      </c>
      <c r="E151" s="27">
        <f t="shared" si="19"/>
        <v>0</v>
      </c>
      <c r="F151" s="27">
        <f t="shared" si="20"/>
        <v>0</v>
      </c>
      <c r="G151" s="27">
        <f t="shared" si="21"/>
        <v>0</v>
      </c>
      <c r="H151" s="27">
        <f t="shared" si="17"/>
        <v>0</v>
      </c>
    </row>
    <row r="152" spans="1:8" s="16" customFormat="1" ht="15.75">
      <c r="A152" s="34"/>
      <c r="B152" s="35">
        <f t="shared" si="18"/>
        <v>4105</v>
      </c>
      <c r="C152" s="27">
        <f t="shared" si="22"/>
        <v>0</v>
      </c>
      <c r="D152" s="27">
        <f t="shared" si="23"/>
        <v>0</v>
      </c>
      <c r="E152" s="27">
        <f t="shared" si="19"/>
        <v>0</v>
      </c>
      <c r="F152" s="27">
        <f t="shared" si="20"/>
        <v>0</v>
      </c>
      <c r="G152" s="27">
        <f t="shared" si="21"/>
        <v>0</v>
      </c>
      <c r="H152" s="27">
        <f aca="true" t="shared" si="24" ref="H152:H213">IF(D152=0,0,E152+H151)</f>
        <v>0</v>
      </c>
    </row>
    <row r="153" spans="1:8" s="16" customFormat="1" ht="15.75">
      <c r="A153" s="34"/>
      <c r="B153" s="35">
        <f t="shared" si="18"/>
        <v>4136</v>
      </c>
      <c r="C153" s="27">
        <f t="shared" si="22"/>
        <v>0</v>
      </c>
      <c r="D153" s="27">
        <f t="shared" si="23"/>
        <v>0</v>
      </c>
      <c r="E153" s="27">
        <f t="shared" si="19"/>
        <v>0</v>
      </c>
      <c r="F153" s="27">
        <f t="shared" si="20"/>
        <v>0</v>
      </c>
      <c r="G153" s="27">
        <f t="shared" si="21"/>
        <v>0</v>
      </c>
      <c r="H153" s="27">
        <f t="shared" si="24"/>
        <v>0</v>
      </c>
    </row>
    <row r="154" spans="1:8" s="16" customFormat="1" ht="15.75">
      <c r="A154" s="34"/>
      <c r="B154" s="35">
        <f t="shared" si="18"/>
        <v>4167</v>
      </c>
      <c r="C154" s="27">
        <f t="shared" si="22"/>
        <v>0</v>
      </c>
      <c r="D154" s="27">
        <f t="shared" si="23"/>
        <v>0</v>
      </c>
      <c r="E154" s="27">
        <f t="shared" si="19"/>
        <v>0</v>
      </c>
      <c r="F154" s="27">
        <f t="shared" si="20"/>
        <v>0</v>
      </c>
      <c r="G154" s="27">
        <f t="shared" si="21"/>
        <v>0</v>
      </c>
      <c r="H154" s="27">
        <f t="shared" si="24"/>
        <v>0</v>
      </c>
    </row>
    <row r="155" spans="1:8" s="16" customFormat="1" ht="15.75">
      <c r="A155" s="34"/>
      <c r="B155" s="35">
        <f t="shared" si="18"/>
        <v>4198</v>
      </c>
      <c r="C155" s="27">
        <f t="shared" si="22"/>
        <v>0</v>
      </c>
      <c r="D155" s="27">
        <f t="shared" si="23"/>
        <v>0</v>
      </c>
      <c r="E155" s="27">
        <f t="shared" si="19"/>
        <v>0</v>
      </c>
      <c r="F155" s="27">
        <f t="shared" si="20"/>
        <v>0</v>
      </c>
      <c r="G155" s="27">
        <f t="shared" si="21"/>
        <v>0</v>
      </c>
      <c r="H155" s="27">
        <f t="shared" si="24"/>
        <v>0</v>
      </c>
    </row>
    <row r="156" spans="1:8" s="16" customFormat="1" ht="15.75">
      <c r="A156" s="34"/>
      <c r="B156" s="35">
        <f t="shared" si="18"/>
        <v>4229</v>
      </c>
      <c r="C156" s="27">
        <f t="shared" si="22"/>
        <v>0</v>
      </c>
      <c r="D156" s="27">
        <f t="shared" si="23"/>
        <v>0</v>
      </c>
      <c r="E156" s="27">
        <f t="shared" si="19"/>
        <v>0</v>
      </c>
      <c r="F156" s="27">
        <f t="shared" si="20"/>
        <v>0</v>
      </c>
      <c r="G156" s="27">
        <f t="shared" si="21"/>
        <v>0</v>
      </c>
      <c r="H156" s="27">
        <f t="shared" si="24"/>
        <v>0</v>
      </c>
    </row>
    <row r="157" spans="1:8" s="16" customFormat="1" ht="15.75">
      <c r="A157" s="34"/>
      <c r="B157" s="35">
        <f t="shared" si="18"/>
        <v>4260</v>
      </c>
      <c r="C157" s="27">
        <f t="shared" si="22"/>
        <v>0</v>
      </c>
      <c r="D157" s="27">
        <f t="shared" si="23"/>
        <v>0</v>
      </c>
      <c r="E157" s="27">
        <f t="shared" si="19"/>
        <v>0</v>
      </c>
      <c r="F157" s="27">
        <f t="shared" si="20"/>
        <v>0</v>
      </c>
      <c r="G157" s="27">
        <f t="shared" si="21"/>
        <v>0</v>
      </c>
      <c r="H157" s="27">
        <f t="shared" si="24"/>
        <v>0</v>
      </c>
    </row>
    <row r="158" spans="1:8" s="16" customFormat="1" ht="15.75">
      <c r="A158" s="34"/>
      <c r="B158" s="35">
        <f t="shared" si="18"/>
        <v>4291</v>
      </c>
      <c r="C158" s="27">
        <f t="shared" si="22"/>
        <v>0</v>
      </c>
      <c r="D158" s="27">
        <f t="shared" si="23"/>
        <v>0</v>
      </c>
      <c r="E158" s="27">
        <f t="shared" si="19"/>
        <v>0</v>
      </c>
      <c r="F158" s="27">
        <f t="shared" si="20"/>
        <v>0</v>
      </c>
      <c r="G158" s="27">
        <f t="shared" si="21"/>
        <v>0</v>
      </c>
      <c r="H158" s="27">
        <f t="shared" si="24"/>
        <v>0</v>
      </c>
    </row>
    <row r="159" spans="1:8" s="16" customFormat="1" ht="15.75">
      <c r="A159" s="34"/>
      <c r="B159" s="35">
        <f t="shared" si="18"/>
        <v>4322</v>
      </c>
      <c r="C159" s="27">
        <f t="shared" si="22"/>
        <v>0</v>
      </c>
      <c r="D159" s="27">
        <f t="shared" si="23"/>
        <v>0</v>
      </c>
      <c r="E159" s="27">
        <f t="shared" si="19"/>
        <v>0</v>
      </c>
      <c r="F159" s="27">
        <f t="shared" si="20"/>
        <v>0</v>
      </c>
      <c r="G159" s="27">
        <f t="shared" si="21"/>
        <v>0</v>
      </c>
      <c r="H159" s="27">
        <f t="shared" si="24"/>
        <v>0</v>
      </c>
    </row>
    <row r="160" spans="1:8" s="16" customFormat="1" ht="15.75">
      <c r="A160" s="34"/>
      <c r="B160" s="35">
        <f t="shared" si="18"/>
        <v>4353</v>
      </c>
      <c r="C160" s="27">
        <f t="shared" si="22"/>
        <v>0</v>
      </c>
      <c r="D160" s="27">
        <f t="shared" si="23"/>
        <v>0</v>
      </c>
      <c r="E160" s="27">
        <f t="shared" si="19"/>
        <v>0</v>
      </c>
      <c r="F160" s="27">
        <f t="shared" si="20"/>
        <v>0</v>
      </c>
      <c r="G160" s="27">
        <f t="shared" si="21"/>
        <v>0</v>
      </c>
      <c r="H160" s="27">
        <f t="shared" si="24"/>
        <v>0</v>
      </c>
    </row>
    <row r="161" spans="1:8" s="16" customFormat="1" ht="15.75">
      <c r="A161" s="34"/>
      <c r="B161" s="35">
        <f t="shared" si="18"/>
        <v>4384</v>
      </c>
      <c r="C161" s="27">
        <f t="shared" si="22"/>
        <v>0</v>
      </c>
      <c r="D161" s="27">
        <f t="shared" si="23"/>
        <v>0</v>
      </c>
      <c r="E161" s="27">
        <f t="shared" si="19"/>
        <v>0</v>
      </c>
      <c r="F161" s="27">
        <f t="shared" si="20"/>
        <v>0</v>
      </c>
      <c r="G161" s="27">
        <f t="shared" si="21"/>
        <v>0</v>
      </c>
      <c r="H161" s="27">
        <f t="shared" si="24"/>
        <v>0</v>
      </c>
    </row>
    <row r="162" spans="1:8" s="16" customFormat="1" ht="15.75">
      <c r="A162" s="34"/>
      <c r="B162" s="35">
        <f t="shared" si="18"/>
        <v>4415</v>
      </c>
      <c r="C162" s="27">
        <f t="shared" si="22"/>
        <v>0</v>
      </c>
      <c r="D162" s="27">
        <f t="shared" si="23"/>
        <v>0</v>
      </c>
      <c r="E162" s="27">
        <f t="shared" si="19"/>
        <v>0</v>
      </c>
      <c r="F162" s="27">
        <f t="shared" si="20"/>
        <v>0</v>
      </c>
      <c r="G162" s="27">
        <f t="shared" si="21"/>
        <v>0</v>
      </c>
      <c r="H162" s="27">
        <f t="shared" si="24"/>
        <v>0</v>
      </c>
    </row>
    <row r="163" spans="1:8" s="16" customFormat="1" ht="15.75">
      <c r="A163" s="34"/>
      <c r="B163" s="35">
        <f t="shared" si="18"/>
        <v>4446</v>
      </c>
      <c r="C163" s="27">
        <f t="shared" si="22"/>
        <v>0</v>
      </c>
      <c r="D163" s="27">
        <f t="shared" si="23"/>
        <v>0</v>
      </c>
      <c r="E163" s="27">
        <f t="shared" si="19"/>
        <v>0</v>
      </c>
      <c r="F163" s="27">
        <f t="shared" si="20"/>
        <v>0</v>
      </c>
      <c r="G163" s="27">
        <f t="shared" si="21"/>
        <v>0</v>
      </c>
      <c r="H163" s="27">
        <f t="shared" si="24"/>
        <v>0</v>
      </c>
    </row>
    <row r="164" spans="1:8" s="16" customFormat="1" ht="15.75">
      <c r="A164" s="34"/>
      <c r="B164" s="35">
        <f t="shared" si="18"/>
        <v>4477</v>
      </c>
      <c r="C164" s="27">
        <f t="shared" si="22"/>
        <v>0</v>
      </c>
      <c r="D164" s="27">
        <f t="shared" si="23"/>
        <v>0</v>
      </c>
      <c r="E164" s="27">
        <f t="shared" si="19"/>
        <v>0</v>
      </c>
      <c r="F164" s="27">
        <f t="shared" si="20"/>
        <v>0</v>
      </c>
      <c r="G164" s="27">
        <f t="shared" si="21"/>
        <v>0</v>
      </c>
      <c r="H164" s="27">
        <f t="shared" si="24"/>
        <v>0</v>
      </c>
    </row>
    <row r="165" spans="1:8" s="16" customFormat="1" ht="15.75">
      <c r="A165" s="34"/>
      <c r="B165" s="35">
        <f t="shared" si="18"/>
        <v>4508</v>
      </c>
      <c r="C165" s="27">
        <f t="shared" si="22"/>
        <v>0</v>
      </c>
      <c r="D165" s="27">
        <f t="shared" si="23"/>
        <v>0</v>
      </c>
      <c r="E165" s="27">
        <f t="shared" si="19"/>
        <v>0</v>
      </c>
      <c r="F165" s="27">
        <f t="shared" si="20"/>
        <v>0</v>
      </c>
      <c r="G165" s="27">
        <f t="shared" si="21"/>
        <v>0</v>
      </c>
      <c r="H165" s="27">
        <f t="shared" si="24"/>
        <v>0</v>
      </c>
    </row>
    <row r="166" spans="1:8" s="16" customFormat="1" ht="15.75">
      <c r="A166" s="34"/>
      <c r="B166" s="35">
        <f t="shared" si="18"/>
        <v>4539</v>
      </c>
      <c r="C166" s="27">
        <f t="shared" si="22"/>
        <v>0</v>
      </c>
      <c r="D166" s="27">
        <f t="shared" si="23"/>
        <v>0</v>
      </c>
      <c r="E166" s="27">
        <f t="shared" si="19"/>
        <v>0</v>
      </c>
      <c r="F166" s="27">
        <f t="shared" si="20"/>
        <v>0</v>
      </c>
      <c r="G166" s="27">
        <f t="shared" si="21"/>
        <v>0</v>
      </c>
      <c r="H166" s="27">
        <f t="shared" si="24"/>
        <v>0</v>
      </c>
    </row>
    <row r="167" spans="1:8" s="16" customFormat="1" ht="15.75">
      <c r="A167" s="34"/>
      <c r="B167" s="35">
        <f t="shared" si="18"/>
        <v>4570</v>
      </c>
      <c r="C167" s="27">
        <f t="shared" si="22"/>
        <v>0</v>
      </c>
      <c r="D167" s="27">
        <f t="shared" si="23"/>
        <v>0</v>
      </c>
      <c r="E167" s="27">
        <f t="shared" si="19"/>
        <v>0</v>
      </c>
      <c r="F167" s="27">
        <f t="shared" si="20"/>
        <v>0</v>
      </c>
      <c r="G167" s="27">
        <f t="shared" si="21"/>
        <v>0</v>
      </c>
      <c r="H167" s="27">
        <f t="shared" si="24"/>
        <v>0</v>
      </c>
    </row>
    <row r="168" spans="1:8" s="16" customFormat="1" ht="15.75">
      <c r="A168" s="34"/>
      <c r="B168" s="35">
        <f t="shared" si="18"/>
        <v>4601</v>
      </c>
      <c r="C168" s="27">
        <f t="shared" si="22"/>
        <v>0</v>
      </c>
      <c r="D168" s="27">
        <f t="shared" si="23"/>
        <v>0</v>
      </c>
      <c r="E168" s="27">
        <f t="shared" si="19"/>
        <v>0</v>
      </c>
      <c r="F168" s="27">
        <f t="shared" si="20"/>
        <v>0</v>
      </c>
      <c r="G168" s="27">
        <f t="shared" si="21"/>
        <v>0</v>
      </c>
      <c r="H168" s="27">
        <f t="shared" si="24"/>
        <v>0</v>
      </c>
    </row>
    <row r="169" spans="1:8" s="16" customFormat="1" ht="15.75">
      <c r="A169" s="34"/>
      <c r="B169" s="35">
        <f t="shared" si="18"/>
        <v>4632</v>
      </c>
      <c r="C169" s="27">
        <f t="shared" si="22"/>
        <v>0</v>
      </c>
      <c r="D169" s="27">
        <f t="shared" si="23"/>
        <v>0</v>
      </c>
      <c r="E169" s="27">
        <f t="shared" si="19"/>
        <v>0</v>
      </c>
      <c r="F169" s="27">
        <f t="shared" si="20"/>
        <v>0</v>
      </c>
      <c r="G169" s="27">
        <f t="shared" si="21"/>
        <v>0</v>
      </c>
      <c r="H169" s="27">
        <f t="shared" si="24"/>
        <v>0</v>
      </c>
    </row>
    <row r="170" spans="1:8" s="16" customFormat="1" ht="15.75">
      <c r="A170" s="34"/>
      <c r="B170" s="35">
        <f t="shared" si="18"/>
        <v>4663</v>
      </c>
      <c r="C170" s="27">
        <f t="shared" si="22"/>
        <v>0</v>
      </c>
      <c r="D170" s="27">
        <f t="shared" si="23"/>
        <v>0</v>
      </c>
      <c r="E170" s="27">
        <f t="shared" si="19"/>
        <v>0</v>
      </c>
      <c r="F170" s="27">
        <f t="shared" si="20"/>
        <v>0</v>
      </c>
      <c r="G170" s="27">
        <f t="shared" si="21"/>
        <v>0</v>
      </c>
      <c r="H170" s="27">
        <f t="shared" si="24"/>
        <v>0</v>
      </c>
    </row>
    <row r="171" spans="1:8" s="16" customFormat="1" ht="15.75">
      <c r="A171" s="34"/>
      <c r="B171" s="35">
        <f t="shared" si="18"/>
        <v>4694</v>
      </c>
      <c r="C171" s="27">
        <f t="shared" si="22"/>
        <v>0</v>
      </c>
      <c r="D171" s="27">
        <f t="shared" si="23"/>
        <v>0</v>
      </c>
      <c r="E171" s="27">
        <f t="shared" si="19"/>
        <v>0</v>
      </c>
      <c r="F171" s="27">
        <f t="shared" si="20"/>
        <v>0</v>
      </c>
      <c r="G171" s="27">
        <f t="shared" si="21"/>
        <v>0</v>
      </c>
      <c r="H171" s="27">
        <f t="shared" si="24"/>
        <v>0</v>
      </c>
    </row>
    <row r="172" spans="1:8" s="16" customFormat="1" ht="15.75">
      <c r="A172" s="34"/>
      <c r="B172" s="35">
        <f t="shared" si="18"/>
        <v>4725</v>
      </c>
      <c r="C172" s="27">
        <f t="shared" si="22"/>
        <v>0</v>
      </c>
      <c r="D172" s="27">
        <f t="shared" si="23"/>
        <v>0</v>
      </c>
      <c r="E172" s="27">
        <f t="shared" si="19"/>
        <v>0</v>
      </c>
      <c r="F172" s="27">
        <f t="shared" si="20"/>
        <v>0</v>
      </c>
      <c r="G172" s="27">
        <f t="shared" si="21"/>
        <v>0</v>
      </c>
      <c r="H172" s="27">
        <f t="shared" si="24"/>
        <v>0</v>
      </c>
    </row>
    <row r="173" spans="1:8" s="16" customFormat="1" ht="15.75">
      <c r="A173" s="34"/>
      <c r="B173" s="35">
        <f t="shared" si="18"/>
        <v>4756</v>
      </c>
      <c r="C173" s="27">
        <f t="shared" si="22"/>
        <v>0</v>
      </c>
      <c r="D173" s="27">
        <f t="shared" si="23"/>
        <v>0</v>
      </c>
      <c r="E173" s="27">
        <f t="shared" si="19"/>
        <v>0</v>
      </c>
      <c r="F173" s="27">
        <f t="shared" si="20"/>
        <v>0</v>
      </c>
      <c r="G173" s="27">
        <f t="shared" si="21"/>
        <v>0</v>
      </c>
      <c r="H173" s="27">
        <f t="shared" si="24"/>
        <v>0</v>
      </c>
    </row>
    <row r="174" spans="1:8" s="16" customFormat="1" ht="15.75">
      <c r="A174" s="34"/>
      <c r="B174" s="35">
        <f t="shared" si="18"/>
        <v>4787</v>
      </c>
      <c r="C174" s="27">
        <f t="shared" si="22"/>
        <v>0</v>
      </c>
      <c r="D174" s="27">
        <f t="shared" si="23"/>
        <v>0</v>
      </c>
      <c r="E174" s="27">
        <f t="shared" si="19"/>
        <v>0</v>
      </c>
      <c r="F174" s="27">
        <f t="shared" si="20"/>
        <v>0</v>
      </c>
      <c r="G174" s="27">
        <f t="shared" si="21"/>
        <v>0</v>
      </c>
      <c r="H174" s="27">
        <f t="shared" si="24"/>
        <v>0</v>
      </c>
    </row>
    <row r="175" spans="1:8" s="16" customFormat="1" ht="15.75">
      <c r="A175" s="34"/>
      <c r="B175" s="35">
        <f t="shared" si="18"/>
        <v>4818</v>
      </c>
      <c r="C175" s="27">
        <f t="shared" si="22"/>
        <v>0</v>
      </c>
      <c r="D175" s="27">
        <f t="shared" si="23"/>
        <v>0</v>
      </c>
      <c r="E175" s="27">
        <f t="shared" si="19"/>
        <v>0</v>
      </c>
      <c r="F175" s="27">
        <f t="shared" si="20"/>
        <v>0</v>
      </c>
      <c r="G175" s="27">
        <f t="shared" si="21"/>
        <v>0</v>
      </c>
      <c r="H175" s="27">
        <f t="shared" si="24"/>
        <v>0</v>
      </c>
    </row>
    <row r="176" spans="1:8" s="16" customFormat="1" ht="15.75">
      <c r="A176" s="34"/>
      <c r="B176" s="35">
        <f t="shared" si="18"/>
        <v>4849</v>
      </c>
      <c r="C176" s="27">
        <f t="shared" si="22"/>
        <v>0</v>
      </c>
      <c r="D176" s="27">
        <f t="shared" si="23"/>
        <v>0</v>
      </c>
      <c r="E176" s="27">
        <f t="shared" si="19"/>
        <v>0</v>
      </c>
      <c r="F176" s="27">
        <f t="shared" si="20"/>
        <v>0</v>
      </c>
      <c r="G176" s="27">
        <f t="shared" si="21"/>
        <v>0</v>
      </c>
      <c r="H176" s="27">
        <f t="shared" si="24"/>
        <v>0</v>
      </c>
    </row>
    <row r="177" spans="1:8" s="16" customFormat="1" ht="15.75">
      <c r="A177" s="34"/>
      <c r="B177" s="35">
        <f t="shared" si="18"/>
        <v>4880</v>
      </c>
      <c r="C177" s="27">
        <f t="shared" si="22"/>
        <v>0</v>
      </c>
      <c r="D177" s="27">
        <f t="shared" si="23"/>
        <v>0</v>
      </c>
      <c r="E177" s="27">
        <f t="shared" si="19"/>
        <v>0</v>
      </c>
      <c r="F177" s="27">
        <f t="shared" si="20"/>
        <v>0</v>
      </c>
      <c r="G177" s="27">
        <f t="shared" si="21"/>
        <v>0</v>
      </c>
      <c r="H177" s="27">
        <f t="shared" si="24"/>
        <v>0</v>
      </c>
    </row>
    <row r="178" spans="1:8" s="16" customFormat="1" ht="15.75">
      <c r="A178" s="34"/>
      <c r="B178" s="35">
        <f t="shared" si="18"/>
        <v>4911</v>
      </c>
      <c r="C178" s="27">
        <f t="shared" si="22"/>
        <v>0</v>
      </c>
      <c r="D178" s="27">
        <f t="shared" si="23"/>
        <v>0</v>
      </c>
      <c r="E178" s="27">
        <f t="shared" si="19"/>
        <v>0</v>
      </c>
      <c r="F178" s="27">
        <f t="shared" si="20"/>
        <v>0</v>
      </c>
      <c r="G178" s="27">
        <f t="shared" si="21"/>
        <v>0</v>
      </c>
      <c r="H178" s="27">
        <f t="shared" si="24"/>
        <v>0</v>
      </c>
    </row>
    <row r="179" spans="1:8" s="16" customFormat="1" ht="15.75">
      <c r="A179" s="34"/>
      <c r="B179" s="35">
        <f t="shared" si="18"/>
        <v>4942</v>
      </c>
      <c r="C179" s="27">
        <f t="shared" si="22"/>
        <v>0</v>
      </c>
      <c r="D179" s="27">
        <f t="shared" si="23"/>
        <v>0</v>
      </c>
      <c r="E179" s="27">
        <f t="shared" si="19"/>
        <v>0</v>
      </c>
      <c r="F179" s="27">
        <f t="shared" si="20"/>
        <v>0</v>
      </c>
      <c r="G179" s="27">
        <f t="shared" si="21"/>
        <v>0</v>
      </c>
      <c r="H179" s="27">
        <f t="shared" si="24"/>
        <v>0</v>
      </c>
    </row>
    <row r="180" spans="1:8" s="16" customFormat="1" ht="15.75">
      <c r="A180" s="34"/>
      <c r="B180" s="35">
        <f t="shared" si="18"/>
        <v>4973</v>
      </c>
      <c r="C180" s="27">
        <f t="shared" si="22"/>
        <v>0</v>
      </c>
      <c r="D180" s="27">
        <f t="shared" si="23"/>
        <v>0</v>
      </c>
      <c r="E180" s="27">
        <f t="shared" si="19"/>
        <v>0</v>
      </c>
      <c r="F180" s="27">
        <f t="shared" si="20"/>
        <v>0</v>
      </c>
      <c r="G180" s="27">
        <f t="shared" si="21"/>
        <v>0</v>
      </c>
      <c r="H180" s="27">
        <f t="shared" si="24"/>
        <v>0</v>
      </c>
    </row>
    <row r="181" spans="1:8" s="16" customFormat="1" ht="15.75">
      <c r="A181" s="34"/>
      <c r="B181" s="35">
        <f t="shared" si="18"/>
        <v>5004</v>
      </c>
      <c r="C181" s="27">
        <f t="shared" si="22"/>
        <v>0</v>
      </c>
      <c r="D181" s="27">
        <f t="shared" si="23"/>
        <v>0</v>
      </c>
      <c r="E181" s="27">
        <f t="shared" si="19"/>
        <v>0</v>
      </c>
      <c r="F181" s="27">
        <f t="shared" si="20"/>
        <v>0</v>
      </c>
      <c r="G181" s="27">
        <f t="shared" si="21"/>
        <v>0</v>
      </c>
      <c r="H181" s="27">
        <f t="shared" si="24"/>
        <v>0</v>
      </c>
    </row>
    <row r="182" spans="1:8" s="16" customFormat="1" ht="15.75">
      <c r="A182" s="34"/>
      <c r="B182" s="35">
        <f t="shared" si="18"/>
        <v>5035</v>
      </c>
      <c r="C182" s="27">
        <f t="shared" si="22"/>
        <v>0</v>
      </c>
      <c r="D182" s="27">
        <f t="shared" si="23"/>
        <v>0</v>
      </c>
      <c r="E182" s="27">
        <f t="shared" si="19"/>
        <v>0</v>
      </c>
      <c r="F182" s="27">
        <f t="shared" si="20"/>
        <v>0</v>
      </c>
      <c r="G182" s="27">
        <f t="shared" si="21"/>
        <v>0</v>
      </c>
      <c r="H182" s="27">
        <f t="shared" si="24"/>
        <v>0</v>
      </c>
    </row>
    <row r="183" spans="1:8" s="16" customFormat="1" ht="15.75">
      <c r="A183" s="34"/>
      <c r="B183" s="35">
        <f t="shared" si="18"/>
        <v>5066</v>
      </c>
      <c r="C183" s="27">
        <f t="shared" si="22"/>
        <v>0</v>
      </c>
      <c r="D183" s="27">
        <f t="shared" si="23"/>
        <v>0</v>
      </c>
      <c r="E183" s="27">
        <f t="shared" si="19"/>
        <v>0</v>
      </c>
      <c r="F183" s="27">
        <f t="shared" si="20"/>
        <v>0</v>
      </c>
      <c r="G183" s="27">
        <f t="shared" si="21"/>
        <v>0</v>
      </c>
      <c r="H183" s="27">
        <f t="shared" si="24"/>
        <v>0</v>
      </c>
    </row>
    <row r="184" spans="2:8" s="16" customFormat="1" ht="15.75">
      <c r="B184" s="35">
        <f t="shared" si="18"/>
        <v>5097</v>
      </c>
      <c r="C184" s="27">
        <f t="shared" si="22"/>
        <v>0</v>
      </c>
      <c r="D184" s="27">
        <f t="shared" si="23"/>
        <v>0</v>
      </c>
      <c r="E184" s="27">
        <f t="shared" si="19"/>
        <v>0</v>
      </c>
      <c r="F184" s="27">
        <f t="shared" si="20"/>
        <v>0</v>
      </c>
      <c r="G184" s="27">
        <f t="shared" si="21"/>
        <v>0</v>
      </c>
      <c r="H184" s="27">
        <f t="shared" si="24"/>
        <v>0</v>
      </c>
    </row>
    <row r="185" spans="2:8" s="16" customFormat="1" ht="15.75">
      <c r="B185" s="35">
        <f t="shared" si="18"/>
        <v>5128</v>
      </c>
      <c r="C185" s="27">
        <f t="shared" si="22"/>
        <v>0</v>
      </c>
      <c r="D185" s="27">
        <f t="shared" si="23"/>
        <v>0</v>
      </c>
      <c r="E185" s="27">
        <f t="shared" si="19"/>
        <v>0</v>
      </c>
      <c r="F185" s="27">
        <f t="shared" si="20"/>
        <v>0</v>
      </c>
      <c r="G185" s="27">
        <f t="shared" si="21"/>
        <v>0</v>
      </c>
      <c r="H185" s="27">
        <f t="shared" si="24"/>
        <v>0</v>
      </c>
    </row>
    <row r="186" spans="2:8" s="16" customFormat="1" ht="15.75">
      <c r="B186" s="35">
        <f aca="true" t="shared" si="25" ref="B186:B201">B185+31</f>
        <v>5159</v>
      </c>
      <c r="C186" s="27">
        <f t="shared" si="22"/>
        <v>0</v>
      </c>
      <c r="D186" s="27">
        <f t="shared" si="23"/>
        <v>0</v>
      </c>
      <c r="E186" s="27">
        <f t="shared" si="19"/>
        <v>0</v>
      </c>
      <c r="F186" s="27">
        <f t="shared" si="20"/>
        <v>0</v>
      </c>
      <c r="G186" s="27">
        <f t="shared" si="21"/>
        <v>0</v>
      </c>
      <c r="H186" s="27">
        <f t="shared" si="24"/>
        <v>0</v>
      </c>
    </row>
    <row r="187" spans="2:8" s="16" customFormat="1" ht="15.75">
      <c r="B187" s="35">
        <f t="shared" si="25"/>
        <v>5190</v>
      </c>
      <c r="C187" s="27">
        <f t="shared" si="22"/>
        <v>0</v>
      </c>
      <c r="D187" s="27">
        <f t="shared" si="23"/>
        <v>0</v>
      </c>
      <c r="E187" s="27">
        <f t="shared" si="19"/>
        <v>0</v>
      </c>
      <c r="F187" s="27">
        <f t="shared" si="20"/>
        <v>0</v>
      </c>
      <c r="G187" s="27">
        <f t="shared" si="21"/>
        <v>0</v>
      </c>
      <c r="H187" s="27">
        <f t="shared" si="24"/>
        <v>0</v>
      </c>
    </row>
    <row r="188" spans="2:8" s="16" customFormat="1" ht="15.75">
      <c r="B188" s="35">
        <f t="shared" si="25"/>
        <v>5221</v>
      </c>
      <c r="C188" s="27">
        <f t="shared" si="22"/>
        <v>0</v>
      </c>
      <c r="D188" s="27">
        <f t="shared" si="23"/>
        <v>0</v>
      </c>
      <c r="E188" s="27">
        <f t="shared" si="19"/>
        <v>0</v>
      </c>
      <c r="F188" s="27">
        <f t="shared" si="20"/>
        <v>0</v>
      </c>
      <c r="G188" s="27">
        <f t="shared" si="21"/>
        <v>0</v>
      </c>
      <c r="H188" s="27">
        <f t="shared" si="24"/>
        <v>0</v>
      </c>
    </row>
    <row r="189" spans="2:8" s="16" customFormat="1" ht="15.75">
      <c r="B189" s="35">
        <f t="shared" si="25"/>
        <v>5252</v>
      </c>
      <c r="C189" s="27">
        <f t="shared" si="22"/>
        <v>0</v>
      </c>
      <c r="D189" s="27">
        <f t="shared" si="23"/>
        <v>0</v>
      </c>
      <c r="E189" s="27">
        <f t="shared" si="19"/>
        <v>0</v>
      </c>
      <c r="F189" s="27">
        <f t="shared" si="20"/>
        <v>0</v>
      </c>
      <c r="G189" s="27">
        <f t="shared" si="21"/>
        <v>0</v>
      </c>
      <c r="H189" s="27">
        <f t="shared" si="24"/>
        <v>0</v>
      </c>
    </row>
    <row r="190" spans="2:8" s="16" customFormat="1" ht="15.75">
      <c r="B190" s="35">
        <f t="shared" si="25"/>
        <v>5283</v>
      </c>
      <c r="C190" s="27">
        <f t="shared" si="22"/>
        <v>0</v>
      </c>
      <c r="D190" s="27">
        <f t="shared" si="23"/>
        <v>0</v>
      </c>
      <c r="E190" s="27">
        <f t="shared" si="19"/>
        <v>0</v>
      </c>
      <c r="F190" s="27">
        <f t="shared" si="20"/>
        <v>0</v>
      </c>
      <c r="G190" s="27">
        <f t="shared" si="21"/>
        <v>0</v>
      </c>
      <c r="H190" s="27">
        <f t="shared" si="24"/>
        <v>0</v>
      </c>
    </row>
    <row r="191" spans="2:8" s="16" customFormat="1" ht="15.75">
      <c r="B191" s="35">
        <f t="shared" si="25"/>
        <v>5314</v>
      </c>
      <c r="C191" s="27">
        <f t="shared" si="22"/>
        <v>0</v>
      </c>
      <c r="D191" s="27">
        <f t="shared" si="23"/>
        <v>0</v>
      </c>
      <c r="E191" s="27">
        <f t="shared" si="19"/>
        <v>0</v>
      </c>
      <c r="F191" s="27">
        <f t="shared" si="20"/>
        <v>0</v>
      </c>
      <c r="G191" s="27">
        <f t="shared" si="21"/>
        <v>0</v>
      </c>
      <c r="H191" s="27">
        <f t="shared" si="24"/>
        <v>0</v>
      </c>
    </row>
    <row r="192" spans="2:8" s="16" customFormat="1" ht="15.75">
      <c r="B192" s="35">
        <f t="shared" si="25"/>
        <v>5345</v>
      </c>
      <c r="C192" s="27">
        <f t="shared" si="22"/>
        <v>0</v>
      </c>
      <c r="D192" s="27">
        <f t="shared" si="23"/>
        <v>0</v>
      </c>
      <c r="E192" s="27">
        <f t="shared" si="19"/>
        <v>0</v>
      </c>
      <c r="F192" s="27">
        <f t="shared" si="20"/>
        <v>0</v>
      </c>
      <c r="G192" s="27">
        <f t="shared" si="21"/>
        <v>0</v>
      </c>
      <c r="H192" s="27">
        <f t="shared" si="24"/>
        <v>0</v>
      </c>
    </row>
    <row r="193" spans="2:8" s="16" customFormat="1" ht="15.75">
      <c r="B193" s="35">
        <f t="shared" si="25"/>
        <v>5376</v>
      </c>
      <c r="C193" s="27">
        <f t="shared" si="22"/>
        <v>0</v>
      </c>
      <c r="D193" s="27">
        <f t="shared" si="23"/>
        <v>0</v>
      </c>
      <c r="E193" s="27">
        <f t="shared" si="19"/>
        <v>0</v>
      </c>
      <c r="F193" s="27">
        <f t="shared" si="20"/>
        <v>0</v>
      </c>
      <c r="G193" s="27">
        <f t="shared" si="21"/>
        <v>0</v>
      </c>
      <c r="H193" s="27">
        <f t="shared" si="24"/>
        <v>0</v>
      </c>
    </row>
    <row r="194" spans="2:8" s="16" customFormat="1" ht="15.75">
      <c r="B194" s="35">
        <f t="shared" si="25"/>
        <v>5407</v>
      </c>
      <c r="C194" s="27">
        <f t="shared" si="22"/>
        <v>0</v>
      </c>
      <c r="D194" s="27">
        <f t="shared" si="23"/>
        <v>0</v>
      </c>
      <c r="E194" s="27">
        <f t="shared" si="19"/>
        <v>0</v>
      </c>
      <c r="F194" s="27">
        <f t="shared" si="20"/>
        <v>0</v>
      </c>
      <c r="G194" s="27">
        <f t="shared" si="21"/>
        <v>0</v>
      </c>
      <c r="H194" s="27">
        <f t="shared" si="24"/>
        <v>0</v>
      </c>
    </row>
    <row r="195" spans="2:8" s="16" customFormat="1" ht="15.75">
      <c r="B195" s="35">
        <f t="shared" si="25"/>
        <v>5438</v>
      </c>
      <c r="C195" s="27">
        <f t="shared" si="22"/>
        <v>0</v>
      </c>
      <c r="D195" s="27">
        <f t="shared" si="23"/>
        <v>0</v>
      </c>
      <c r="E195" s="27">
        <f t="shared" si="19"/>
        <v>0</v>
      </c>
      <c r="F195" s="27">
        <f t="shared" si="20"/>
        <v>0</v>
      </c>
      <c r="G195" s="27">
        <f t="shared" si="21"/>
        <v>0</v>
      </c>
      <c r="H195" s="27">
        <f t="shared" si="24"/>
        <v>0</v>
      </c>
    </row>
    <row r="196" spans="2:8" s="16" customFormat="1" ht="15.75">
      <c r="B196" s="35">
        <f t="shared" si="25"/>
        <v>5469</v>
      </c>
      <c r="C196" s="27">
        <f t="shared" si="22"/>
        <v>0</v>
      </c>
      <c r="D196" s="27">
        <f t="shared" si="23"/>
        <v>0</v>
      </c>
      <c r="E196" s="27">
        <f t="shared" si="19"/>
        <v>0</v>
      </c>
      <c r="F196" s="27">
        <f t="shared" si="20"/>
        <v>0</v>
      </c>
      <c r="G196" s="27">
        <f t="shared" si="21"/>
        <v>0</v>
      </c>
      <c r="H196" s="27">
        <f t="shared" si="24"/>
        <v>0</v>
      </c>
    </row>
    <row r="197" spans="2:8" s="16" customFormat="1" ht="15.75">
      <c r="B197" s="35">
        <f t="shared" si="25"/>
        <v>5500</v>
      </c>
      <c r="C197" s="27">
        <f t="shared" si="22"/>
        <v>0</v>
      </c>
      <c r="D197" s="27">
        <f t="shared" si="23"/>
        <v>0</v>
      </c>
      <c r="E197" s="27">
        <f t="shared" si="19"/>
        <v>0</v>
      </c>
      <c r="F197" s="27">
        <f t="shared" si="20"/>
        <v>0</v>
      </c>
      <c r="G197" s="27">
        <f t="shared" si="21"/>
        <v>0</v>
      </c>
      <c r="H197" s="27">
        <f t="shared" si="24"/>
        <v>0</v>
      </c>
    </row>
    <row r="198" spans="2:8" s="16" customFormat="1" ht="15.75">
      <c r="B198" s="35">
        <f t="shared" si="25"/>
        <v>5531</v>
      </c>
      <c r="C198" s="27">
        <f t="shared" si="22"/>
        <v>0</v>
      </c>
      <c r="D198" s="27">
        <f t="shared" si="23"/>
        <v>0</v>
      </c>
      <c r="E198" s="27">
        <f t="shared" si="19"/>
        <v>0</v>
      </c>
      <c r="F198" s="27">
        <f t="shared" si="20"/>
        <v>0</v>
      </c>
      <c r="G198" s="27">
        <f t="shared" si="21"/>
        <v>0</v>
      </c>
      <c r="H198" s="27">
        <f t="shared" si="24"/>
        <v>0</v>
      </c>
    </row>
    <row r="199" spans="2:8" s="16" customFormat="1" ht="15.75">
      <c r="B199" s="35">
        <f t="shared" si="25"/>
        <v>5562</v>
      </c>
      <c r="C199" s="27">
        <f t="shared" si="22"/>
        <v>0</v>
      </c>
      <c r="D199" s="27">
        <f t="shared" si="23"/>
        <v>0</v>
      </c>
      <c r="E199" s="27">
        <f t="shared" si="19"/>
        <v>0</v>
      </c>
      <c r="F199" s="27">
        <f t="shared" si="20"/>
        <v>0</v>
      </c>
      <c r="G199" s="27">
        <f t="shared" si="21"/>
        <v>0</v>
      </c>
      <c r="H199" s="27">
        <f t="shared" si="24"/>
        <v>0</v>
      </c>
    </row>
    <row r="200" spans="2:8" s="16" customFormat="1" ht="15.75">
      <c r="B200" s="35">
        <f t="shared" si="25"/>
        <v>5593</v>
      </c>
      <c r="C200" s="27">
        <f t="shared" si="22"/>
        <v>0</v>
      </c>
      <c r="D200" s="27">
        <f t="shared" si="23"/>
        <v>0</v>
      </c>
      <c r="E200" s="27">
        <f t="shared" si="19"/>
        <v>0</v>
      </c>
      <c r="F200" s="27">
        <f t="shared" si="20"/>
        <v>0</v>
      </c>
      <c r="G200" s="27">
        <f t="shared" si="21"/>
        <v>0</v>
      </c>
      <c r="H200" s="27">
        <f t="shared" si="24"/>
        <v>0</v>
      </c>
    </row>
    <row r="201" spans="2:8" s="16" customFormat="1" ht="15.75">
      <c r="B201" s="35">
        <f t="shared" si="25"/>
        <v>5624</v>
      </c>
      <c r="C201" s="27">
        <f t="shared" si="22"/>
        <v>0</v>
      </c>
      <c r="D201" s="27">
        <f t="shared" si="23"/>
        <v>0</v>
      </c>
      <c r="E201" s="27">
        <f t="shared" si="19"/>
        <v>0</v>
      </c>
      <c r="F201" s="27">
        <f t="shared" si="20"/>
        <v>0</v>
      </c>
      <c r="G201" s="27">
        <f t="shared" si="21"/>
        <v>0</v>
      </c>
      <c r="H201" s="27">
        <f t="shared" si="24"/>
        <v>0</v>
      </c>
    </row>
    <row r="202" spans="3:8" s="16" customFormat="1" ht="15.75">
      <c r="C202" s="36"/>
      <c r="D202" s="36"/>
      <c r="E202" s="36">
        <f t="shared" si="19"/>
        <v>0</v>
      </c>
      <c r="F202" s="36"/>
      <c r="G202" s="36"/>
      <c r="H202" s="27">
        <f t="shared" si="24"/>
        <v>0</v>
      </c>
    </row>
    <row r="203" spans="3:8" s="16" customFormat="1" ht="15.75">
      <c r="C203" s="36"/>
      <c r="D203" s="36"/>
      <c r="E203" s="36">
        <f t="shared" si="19"/>
        <v>0</v>
      </c>
      <c r="F203" s="36"/>
      <c r="G203" s="36"/>
      <c r="H203" s="27">
        <f t="shared" si="24"/>
        <v>0</v>
      </c>
    </row>
    <row r="204" spans="3:8" s="16" customFormat="1" ht="15.75">
      <c r="C204" s="36"/>
      <c r="D204" s="36"/>
      <c r="E204" s="36">
        <f t="shared" si="19"/>
        <v>0</v>
      </c>
      <c r="F204" s="36"/>
      <c r="G204" s="36"/>
      <c r="H204" s="27">
        <f t="shared" si="24"/>
        <v>0</v>
      </c>
    </row>
    <row r="205" spans="3:8" s="16" customFormat="1" ht="15.75">
      <c r="C205" s="36"/>
      <c r="D205" s="36"/>
      <c r="E205" s="36">
        <f t="shared" si="19"/>
        <v>0</v>
      </c>
      <c r="F205" s="36"/>
      <c r="G205" s="36"/>
      <c r="H205" s="27">
        <f t="shared" si="24"/>
        <v>0</v>
      </c>
    </row>
    <row r="206" spans="3:8" s="16" customFormat="1" ht="15.75">
      <c r="C206" s="36"/>
      <c r="D206" s="36"/>
      <c r="E206" s="36">
        <f t="shared" si="19"/>
        <v>0</v>
      </c>
      <c r="F206" s="36"/>
      <c r="G206" s="36"/>
      <c r="H206" s="27">
        <f t="shared" si="24"/>
        <v>0</v>
      </c>
    </row>
    <row r="207" spans="3:8" s="16" customFormat="1" ht="15.75">
      <c r="C207" s="36"/>
      <c r="D207" s="36"/>
      <c r="E207" s="36">
        <f t="shared" si="19"/>
        <v>0</v>
      </c>
      <c r="F207" s="36"/>
      <c r="G207" s="36"/>
      <c r="H207" s="27">
        <f t="shared" si="24"/>
        <v>0</v>
      </c>
    </row>
    <row r="208" spans="3:8" s="16" customFormat="1" ht="15.75">
      <c r="C208" s="36"/>
      <c r="D208" s="36"/>
      <c r="E208" s="36">
        <f t="shared" si="19"/>
        <v>0</v>
      </c>
      <c r="F208" s="36"/>
      <c r="G208" s="36"/>
      <c r="H208" s="27">
        <f t="shared" si="24"/>
        <v>0</v>
      </c>
    </row>
    <row r="209" spans="3:8" s="16" customFormat="1" ht="15.75">
      <c r="C209" s="36"/>
      <c r="D209" s="36"/>
      <c r="E209" s="36">
        <f t="shared" si="19"/>
        <v>0</v>
      </c>
      <c r="F209" s="36"/>
      <c r="G209" s="36"/>
      <c r="H209" s="27">
        <f t="shared" si="24"/>
        <v>0</v>
      </c>
    </row>
    <row r="210" spans="3:8" s="16" customFormat="1" ht="15.75">
      <c r="C210" s="36"/>
      <c r="D210" s="36"/>
      <c r="E210" s="36">
        <f t="shared" si="19"/>
        <v>0</v>
      </c>
      <c r="F210" s="36"/>
      <c r="G210" s="36"/>
      <c r="H210" s="27">
        <f t="shared" si="24"/>
        <v>0</v>
      </c>
    </row>
    <row r="211" spans="3:8" s="16" customFormat="1" ht="15.75">
      <c r="C211" s="36"/>
      <c r="D211" s="36"/>
      <c r="E211" s="36">
        <f t="shared" si="19"/>
        <v>0</v>
      </c>
      <c r="F211" s="36"/>
      <c r="G211" s="36"/>
      <c r="H211" s="27">
        <f t="shared" si="24"/>
        <v>0</v>
      </c>
    </row>
    <row r="212" spans="3:8" s="16" customFormat="1" ht="15.75">
      <c r="C212" s="36"/>
      <c r="D212" s="36"/>
      <c r="E212" s="36">
        <f t="shared" si="19"/>
        <v>0</v>
      </c>
      <c r="F212" s="36"/>
      <c r="G212" s="36"/>
      <c r="H212" s="27">
        <f t="shared" si="24"/>
        <v>0</v>
      </c>
    </row>
    <row r="213" spans="3:8" s="16" customFormat="1" ht="15.75">
      <c r="C213" s="36"/>
      <c r="D213" s="36"/>
      <c r="E213" s="36">
        <f t="shared" si="19"/>
        <v>0</v>
      </c>
      <c r="F213" s="36"/>
      <c r="G213" s="36"/>
      <c r="H213" s="27">
        <f t="shared" si="24"/>
        <v>0</v>
      </c>
    </row>
    <row r="214" spans="3:8" s="16" customFormat="1" ht="15.75">
      <c r="C214" s="36"/>
      <c r="D214" s="36"/>
      <c r="E214" s="36">
        <f aca="true" t="shared" si="26" ref="E214:E223">(+$I$4/100)/12*C214</f>
        <v>0</v>
      </c>
      <c r="F214" s="36"/>
      <c r="G214" s="36"/>
      <c r="H214" s="36"/>
    </row>
    <row r="215" spans="3:8" s="16" customFormat="1" ht="15.75">
      <c r="C215" s="36"/>
      <c r="D215" s="36"/>
      <c r="E215" s="36">
        <f t="shared" si="26"/>
        <v>0</v>
      </c>
      <c r="F215" s="36"/>
      <c r="G215" s="36"/>
      <c r="H215" s="36"/>
    </row>
    <row r="216" spans="3:8" s="16" customFormat="1" ht="15.75">
      <c r="C216" s="36"/>
      <c r="D216" s="36"/>
      <c r="E216" s="36">
        <f t="shared" si="26"/>
        <v>0</v>
      </c>
      <c r="F216" s="36"/>
      <c r="G216" s="36"/>
      <c r="H216" s="36"/>
    </row>
    <row r="217" spans="3:8" s="16" customFormat="1" ht="15.75">
      <c r="C217" s="36"/>
      <c r="D217" s="36"/>
      <c r="E217" s="36">
        <f t="shared" si="26"/>
        <v>0</v>
      </c>
      <c r="F217" s="36"/>
      <c r="G217" s="36"/>
      <c r="H217" s="36"/>
    </row>
    <row r="218" spans="3:8" s="16" customFormat="1" ht="15.75">
      <c r="C218" s="36"/>
      <c r="D218" s="36"/>
      <c r="E218" s="36">
        <f t="shared" si="26"/>
        <v>0</v>
      </c>
      <c r="F218" s="36"/>
      <c r="G218" s="36"/>
      <c r="H218" s="36"/>
    </row>
    <row r="219" spans="3:8" s="16" customFormat="1" ht="15.75">
      <c r="C219" s="36"/>
      <c r="D219" s="36"/>
      <c r="E219" s="36">
        <f t="shared" si="26"/>
        <v>0</v>
      </c>
      <c r="F219" s="36"/>
      <c r="G219" s="36"/>
      <c r="H219" s="36"/>
    </row>
    <row r="220" spans="3:8" s="16" customFormat="1" ht="15.75">
      <c r="C220" s="36"/>
      <c r="D220" s="36"/>
      <c r="E220" s="36">
        <f t="shared" si="26"/>
        <v>0</v>
      </c>
      <c r="F220" s="36"/>
      <c r="G220" s="36"/>
      <c r="H220" s="36"/>
    </row>
    <row r="221" spans="3:8" s="16" customFormat="1" ht="15.75">
      <c r="C221" s="36"/>
      <c r="D221" s="36"/>
      <c r="E221" s="36">
        <f t="shared" si="26"/>
        <v>0</v>
      </c>
      <c r="F221" s="36"/>
      <c r="G221" s="36"/>
      <c r="H221" s="36"/>
    </row>
    <row r="222" spans="3:8" s="16" customFormat="1" ht="15.75">
      <c r="C222" s="36"/>
      <c r="D222" s="36"/>
      <c r="E222" s="36">
        <f t="shared" si="26"/>
        <v>0</v>
      </c>
      <c r="F222" s="36"/>
      <c r="G222" s="36"/>
      <c r="H222" s="36"/>
    </row>
    <row r="223" spans="3:8" s="16" customFormat="1" ht="15.75">
      <c r="C223" s="36"/>
      <c r="D223" s="36"/>
      <c r="E223" s="36">
        <f t="shared" si="26"/>
        <v>0</v>
      </c>
      <c r="F223" s="36"/>
      <c r="G223" s="36"/>
      <c r="H223" s="36"/>
    </row>
    <row r="224" spans="3:8" s="16" customFormat="1" ht="15.75">
      <c r="C224" s="36"/>
      <c r="D224" s="36"/>
      <c r="E224" s="36">
        <f>SUM(E22:E223)</f>
        <v>0</v>
      </c>
      <c r="F224" s="36"/>
      <c r="G224" s="36"/>
      <c r="H224" s="36"/>
    </row>
    <row r="225" spans="3:8" s="16" customFormat="1" ht="15.75">
      <c r="C225" s="37"/>
      <c r="D225" s="37"/>
      <c r="E225" s="37"/>
      <c r="F225" s="37"/>
      <c r="G225" s="37"/>
      <c r="H225" s="37"/>
    </row>
    <row r="226" s="16" customFormat="1" ht="15.75"/>
    <row r="227" s="16" customFormat="1" ht="15.75"/>
    <row r="228" s="16" customFormat="1" ht="15.75"/>
    <row r="229" s="16" customFormat="1" ht="15.75"/>
    <row r="230" s="16" customFormat="1" ht="15.75"/>
    <row r="231" s="16" customFormat="1" ht="15.75"/>
    <row r="232" s="16" customFormat="1" ht="15.75"/>
    <row r="233" s="16" customFormat="1" ht="15.75"/>
    <row r="234" s="16" customFormat="1" ht="15.75"/>
    <row r="235" s="16" customFormat="1" ht="15.75"/>
    <row r="236" s="16" customFormat="1" ht="15.75"/>
    <row r="237" s="16" customFormat="1" ht="15.75"/>
    <row r="238" s="16" customFormat="1" ht="15.75"/>
    <row r="239" s="16" customFormat="1" ht="15.75"/>
    <row r="240" s="16" customFormat="1" ht="15.75"/>
    <row r="241" s="16" customFormat="1" ht="15.75"/>
    <row r="242" s="16" customFormat="1" ht="15.75"/>
    <row r="243" s="16" customFormat="1" ht="15.75"/>
    <row r="244" s="16" customFormat="1" ht="15.75"/>
    <row r="245" s="16" customFormat="1" ht="15.75"/>
    <row r="246" s="16" customFormat="1" ht="15.75"/>
    <row r="247" s="16" customFormat="1" ht="15.75"/>
    <row r="248" s="16" customFormat="1" ht="15.75"/>
    <row r="249" s="16" customFormat="1" ht="15.75"/>
    <row r="250" s="16" customFormat="1" ht="15.75"/>
    <row r="251" s="16" customFormat="1" ht="15.75"/>
    <row r="252" s="16" customFormat="1" ht="15.75"/>
    <row r="253" s="16" customFormat="1" ht="15.75"/>
    <row r="254" s="16" customFormat="1" ht="15.75"/>
    <row r="255" s="16" customFormat="1" ht="15.75"/>
    <row r="256" s="16" customFormat="1" ht="15.75"/>
    <row r="257" s="16" customFormat="1" ht="15.75"/>
    <row r="258" s="16" customFormat="1" ht="15.75"/>
    <row r="259" s="16" customFormat="1" ht="15.75"/>
    <row r="260" s="16" customFormat="1" ht="15.75"/>
    <row r="261" s="16" customFormat="1" ht="15.75"/>
    <row r="262" s="16" customFormat="1" ht="15.75"/>
    <row r="263" s="16" customFormat="1" ht="15.75"/>
    <row r="264" s="16" customFormat="1" ht="15.75"/>
    <row r="265" s="16" customFormat="1" ht="15.75"/>
    <row r="266" s="16" customFormat="1" ht="15.75"/>
    <row r="267" s="16" customFormat="1" ht="15.75"/>
    <row r="268" s="16" customFormat="1" ht="15.75"/>
    <row r="269" s="16" customFormat="1" ht="15.75"/>
    <row r="270" s="16" customFormat="1" ht="15.75"/>
    <row r="271" s="16" customFormat="1" ht="15.75"/>
    <row r="272" s="16" customFormat="1" ht="15.75"/>
    <row r="273" s="16" customFormat="1" ht="15.75"/>
    <row r="274" s="16" customFormat="1" ht="15.75"/>
    <row r="275" s="16" customFormat="1" ht="15.75"/>
    <row r="276" s="16" customFormat="1" ht="15.75"/>
    <row r="277" s="16" customFormat="1" ht="15.75"/>
    <row r="278" s="16" customFormat="1" ht="15.75"/>
    <row r="279" s="16" customFormat="1" ht="15.75"/>
    <row r="280" s="16" customFormat="1" ht="15.75"/>
    <row r="281" s="16" customFormat="1" ht="15.75"/>
    <row r="282" s="16" customFormat="1" ht="15.75"/>
    <row r="283" s="16" customFormat="1" ht="15.75"/>
    <row r="284" s="16" customFormat="1" ht="15.75"/>
    <row r="285" s="16" customFormat="1" ht="15.75"/>
    <row r="286" s="16" customFormat="1" ht="15.75"/>
    <row r="287" s="16" customFormat="1" ht="15.75"/>
    <row r="288" s="16" customFormat="1" ht="15.75"/>
    <row r="289" s="16" customFormat="1" ht="15.75"/>
    <row r="290" s="16" customFormat="1" ht="15.75"/>
    <row r="291" s="16" customFormat="1" ht="15.75"/>
    <row r="292" s="16" customFormat="1" ht="15.75"/>
    <row r="293" s="16" customFormat="1" ht="15.75"/>
    <row r="294" s="16" customFormat="1" ht="15.75"/>
    <row r="295" s="16" customFormat="1" ht="15.75"/>
    <row r="296" s="16" customFormat="1" ht="15.75"/>
    <row r="297" s="16" customFormat="1" ht="15.75"/>
    <row r="298" s="16" customFormat="1" ht="15.75"/>
    <row r="299" s="16" customFormat="1" ht="15.75"/>
    <row r="300" s="16" customFormat="1" ht="15.75"/>
    <row r="301" s="16" customFormat="1" ht="15.75"/>
    <row r="302" s="16" customFormat="1" ht="15.75"/>
    <row r="303" s="16" customFormat="1" ht="15.75"/>
    <row r="304" s="16" customFormat="1" ht="15.75"/>
    <row r="305" s="16" customFormat="1" ht="15.75"/>
    <row r="306" s="16" customFormat="1" ht="15.75"/>
    <row r="307" s="16" customFormat="1" ht="15.75"/>
    <row r="308" s="16" customFormat="1" ht="15.75"/>
    <row r="309" s="16" customFormat="1" ht="15.75"/>
    <row r="310" s="16" customFormat="1" ht="15.75"/>
    <row r="311" s="16" customFormat="1" ht="15.75"/>
    <row r="312" s="16" customFormat="1" ht="15.75"/>
    <row r="313" s="16" customFormat="1" ht="15.75"/>
    <row r="314" s="16" customFormat="1" ht="15.75"/>
    <row r="315" s="16" customFormat="1" ht="15.75"/>
    <row r="316" s="16" customFormat="1" ht="15.75"/>
    <row r="317" s="16" customFormat="1" ht="15.75"/>
    <row r="318" s="16" customFormat="1" ht="15.75"/>
    <row r="319" s="16" customFormat="1" ht="15.75"/>
    <row r="320" s="16" customFormat="1" ht="15.75"/>
    <row r="321" s="16" customFormat="1" ht="15.75"/>
    <row r="322" s="16" customFormat="1" ht="15.75"/>
    <row r="323" s="16" customFormat="1" ht="15.75"/>
    <row r="324" s="16" customFormat="1" ht="15.75"/>
    <row r="325" s="16" customFormat="1" ht="15.75"/>
    <row r="326" s="16" customFormat="1" ht="15.75"/>
    <row r="327" s="16" customFormat="1" ht="15.75"/>
    <row r="328" s="16" customFormat="1" ht="15.75"/>
    <row r="329" s="16" customFormat="1" ht="15.75"/>
    <row r="330" s="16" customFormat="1" ht="15.75"/>
    <row r="331" s="16" customFormat="1" ht="15.75"/>
    <row r="332" s="16" customFormat="1" ht="15.75"/>
    <row r="333" s="16" customFormat="1" ht="15.75"/>
    <row r="334" s="16" customFormat="1" ht="15.75"/>
    <row r="335" s="16" customFormat="1" ht="15.75"/>
    <row r="336" s="16" customFormat="1" ht="15.75"/>
    <row r="337" s="16" customFormat="1" ht="15.75"/>
    <row r="338" s="16" customFormat="1" ht="15.75"/>
    <row r="339" s="16" customFormat="1" ht="15.75"/>
    <row r="340" s="16" customFormat="1" ht="15.75"/>
    <row r="341" s="16" customFormat="1" ht="15.75"/>
    <row r="342" s="16" customFormat="1" ht="15.75"/>
    <row r="343" s="16" customFormat="1" ht="15.75"/>
    <row r="344" s="16" customFormat="1" ht="15.75"/>
    <row r="345" s="16" customFormat="1" ht="15.75"/>
    <row r="346" s="16" customFormat="1" ht="15.75"/>
    <row r="347" s="16" customFormat="1" ht="15.75"/>
    <row r="348" s="16" customFormat="1" ht="15.75"/>
    <row r="349" s="16" customFormat="1" ht="15.75"/>
    <row r="350" s="16" customFormat="1" ht="15.75"/>
    <row r="351" s="16" customFormat="1" ht="15.75"/>
    <row r="352" s="16" customFormat="1" ht="15.75"/>
    <row r="353" s="16" customFormat="1" ht="15.75"/>
    <row r="354" s="16" customFormat="1" ht="15.75"/>
    <row r="355" s="16" customFormat="1" ht="15.75"/>
    <row r="356" s="16" customFormat="1" ht="15.75"/>
    <row r="357" s="16" customFormat="1" ht="15.75"/>
    <row r="358" s="16" customFormat="1" ht="15.75"/>
    <row r="359" s="16" customFormat="1" ht="15.75"/>
    <row r="360" s="16" customFormat="1" ht="15.75"/>
    <row r="361" s="16" customFormat="1" ht="15.75"/>
    <row r="362" s="16" customFormat="1" ht="15.75"/>
    <row r="363" s="16" customFormat="1" ht="15.75"/>
    <row r="364" s="16" customFormat="1" ht="15.75"/>
    <row r="365" s="16" customFormat="1" ht="15.75"/>
    <row r="366" s="16" customFormat="1" ht="15.75"/>
    <row r="367" s="16" customFormat="1" ht="15.75"/>
    <row r="368" s="16" customFormat="1" ht="15.75"/>
    <row r="369" s="16" customFormat="1" ht="15.75"/>
    <row r="370" s="16" customFormat="1" ht="15.75"/>
    <row r="371" s="16" customFormat="1" ht="15.75"/>
    <row r="372" s="16" customFormat="1" ht="15.75"/>
    <row r="373" s="16" customFormat="1" ht="15.75"/>
    <row r="374" s="16" customFormat="1" ht="15.75"/>
    <row r="375" s="16" customFormat="1" ht="15.75"/>
    <row r="376" s="16" customFormat="1" ht="15.75"/>
    <row r="377" s="16" customFormat="1" ht="15.75"/>
    <row r="378" s="16" customFormat="1" ht="15.75"/>
    <row r="379" s="16" customFormat="1" ht="15.75"/>
    <row r="380" s="16" customFormat="1" ht="15.75"/>
    <row r="381" s="16" customFormat="1" ht="15.75"/>
    <row r="382" s="16" customFormat="1" ht="15.75"/>
    <row r="383" s="16" customFormat="1" ht="15.75"/>
    <row r="384" s="16" customFormat="1" ht="15.75"/>
    <row r="385" s="16" customFormat="1" ht="15.75"/>
    <row r="386" s="16" customFormat="1" ht="15.75"/>
    <row r="387" s="16" customFormat="1" ht="15.75"/>
    <row r="388" s="16" customFormat="1" ht="15.75"/>
    <row r="389" s="16" customFormat="1" ht="15.75"/>
    <row r="390" s="16" customFormat="1" ht="15.75"/>
    <row r="391" s="16" customFormat="1" ht="15.75"/>
    <row r="392" s="16" customFormat="1" ht="15.75"/>
    <row r="393" s="16" customFormat="1" ht="15.75"/>
    <row r="394" s="16" customFormat="1" ht="15.75"/>
    <row r="395" s="16" customFormat="1" ht="15.75"/>
    <row r="396" s="16" customFormat="1" ht="15.75"/>
    <row r="397" s="16" customFormat="1" ht="15.75"/>
    <row r="398" s="16" customFormat="1" ht="15.75"/>
    <row r="399" s="16" customFormat="1" ht="15.75"/>
    <row r="400" s="16" customFormat="1" ht="15.75"/>
    <row r="401" s="16" customFormat="1" ht="15.75"/>
    <row r="402" s="16" customFormat="1" ht="15.75"/>
    <row r="403" s="16" customFormat="1" ht="15.75"/>
    <row r="404" s="16" customFormat="1" ht="15.75"/>
    <row r="405" s="16" customFormat="1" ht="15.75"/>
    <row r="406" s="16" customFormat="1" ht="15.75"/>
    <row r="407" s="16" customFormat="1" ht="15.75"/>
    <row r="408" s="16" customFormat="1" ht="15.75"/>
    <row r="409" s="16" customFormat="1" ht="15.75"/>
    <row r="410" s="16" customFormat="1" ht="15.75"/>
    <row r="411" s="16" customFormat="1" ht="15.75"/>
    <row r="412" s="16" customFormat="1" ht="15.75"/>
    <row r="413" s="16" customFormat="1" ht="15.75"/>
    <row r="414" s="16" customFormat="1" ht="15.75"/>
    <row r="415" s="16" customFormat="1" ht="15.75"/>
    <row r="416" s="16" customFormat="1" ht="15.75"/>
    <row r="417" s="16" customFormat="1" ht="15.75"/>
    <row r="418" s="16" customFormat="1" ht="15.75"/>
    <row r="419" s="16" customFormat="1" ht="15.75"/>
    <row r="420" s="16" customFormat="1" ht="15.75"/>
    <row r="421" s="16" customFormat="1" ht="15.75"/>
    <row r="422" s="16" customFormat="1" ht="15.75"/>
    <row r="423" s="16" customFormat="1" ht="15.75"/>
    <row r="424" s="16" customFormat="1" ht="15.75"/>
    <row r="425" s="16" customFormat="1" ht="15.75"/>
    <row r="426" s="16" customFormat="1" ht="15.75"/>
    <row r="427" s="16" customFormat="1" ht="15.75"/>
    <row r="428" s="16" customFormat="1" ht="15.75"/>
    <row r="429" s="16" customFormat="1" ht="15.75"/>
    <row r="430" s="16" customFormat="1" ht="15.75"/>
    <row r="431" s="16" customFormat="1" ht="15.75"/>
    <row r="432" s="16" customFormat="1" ht="15.75"/>
    <row r="433" s="16" customFormat="1" ht="15.75"/>
    <row r="434" s="16" customFormat="1" ht="15.75"/>
    <row r="435" s="16" customFormat="1" ht="15.75"/>
    <row r="436" s="16" customFormat="1" ht="15.75"/>
    <row r="437" s="16" customFormat="1" ht="15.75"/>
    <row r="438" s="16" customFormat="1" ht="15.75"/>
    <row r="439" s="16" customFormat="1" ht="15.75"/>
    <row r="440" s="16" customFormat="1" ht="15.75"/>
    <row r="441" s="16" customFormat="1" ht="15.75"/>
    <row r="442" s="16" customFormat="1" ht="15.75"/>
    <row r="443" s="16" customFormat="1" ht="15.75"/>
    <row r="444" s="16" customFormat="1" ht="15.75"/>
    <row r="445" s="16" customFormat="1" ht="15.75"/>
    <row r="446" s="16" customFormat="1" ht="15.75"/>
    <row r="447" s="16" customFormat="1" ht="15.75"/>
    <row r="448" s="16" customFormat="1" ht="15.75"/>
    <row r="449" s="16" customFormat="1" ht="15.75"/>
    <row r="450" s="16" customFormat="1" ht="15.75"/>
    <row r="451" s="16" customFormat="1" ht="15.75"/>
    <row r="452" s="16" customFormat="1" ht="15.75"/>
    <row r="453" s="16" customFormat="1" ht="15.75"/>
    <row r="454" s="16" customFormat="1" ht="15.75"/>
    <row r="455" s="16" customFormat="1" ht="15.75"/>
    <row r="456" s="16" customFormat="1" ht="15.75"/>
    <row r="457" s="16" customFormat="1" ht="15.75"/>
    <row r="458" s="16" customFormat="1" ht="15.75"/>
    <row r="459" s="16" customFormat="1" ht="15.75"/>
    <row r="460" s="16" customFormat="1" ht="15.75"/>
    <row r="461" s="16" customFormat="1" ht="15.75"/>
    <row r="462" s="16" customFormat="1" ht="15.75"/>
    <row r="463" s="16" customFormat="1" ht="15.75"/>
    <row r="464" s="16" customFormat="1" ht="15.75"/>
    <row r="465" s="16" customFormat="1" ht="15.75"/>
    <row r="466" s="16" customFormat="1" ht="15.75"/>
    <row r="467" s="16" customFormat="1" ht="15.75"/>
    <row r="468" s="16" customFormat="1" ht="15.75"/>
    <row r="469" s="16" customFormat="1" ht="15.75"/>
    <row r="470" s="16" customFormat="1" ht="15.75"/>
    <row r="471" s="16" customFormat="1" ht="15.75"/>
    <row r="472" s="16" customFormat="1" ht="15.75"/>
    <row r="473" s="16" customFormat="1" ht="15.75"/>
    <row r="474" s="16" customFormat="1" ht="15.75"/>
    <row r="475" s="16" customFormat="1" ht="15.75"/>
    <row r="476" s="16" customFormat="1" ht="15.75"/>
    <row r="477" s="16" customFormat="1" ht="15.75"/>
    <row r="478" s="16" customFormat="1" ht="15.75"/>
    <row r="479" s="16" customFormat="1" ht="15.75"/>
    <row r="480" s="16" customFormat="1" ht="15.75"/>
    <row r="481" s="16" customFormat="1" ht="15.75"/>
    <row r="482" s="16" customFormat="1" ht="15.75"/>
    <row r="483" s="16" customFormat="1" ht="15.75"/>
    <row r="484" s="16" customFormat="1" ht="15.75"/>
    <row r="485" s="16" customFormat="1" ht="15.75"/>
    <row r="486" s="16" customFormat="1" ht="15.75"/>
    <row r="487" s="16" customFormat="1" ht="15.75"/>
    <row r="488" s="16" customFormat="1" ht="15.75"/>
    <row r="489" s="16" customFormat="1" ht="15.75"/>
    <row r="490" s="16" customFormat="1" ht="15.75"/>
    <row r="491" s="16" customFormat="1" ht="15.75"/>
    <row r="492" s="16" customFormat="1" ht="15.75"/>
    <row r="493" s="16" customFormat="1" ht="15.75"/>
    <row r="494" s="16" customFormat="1" ht="15.75"/>
    <row r="495" s="16" customFormat="1" ht="15.75"/>
    <row r="496" s="16" customFormat="1" ht="15.75"/>
    <row r="497" s="16" customFormat="1" ht="15.75"/>
    <row r="498" s="16" customFormat="1" ht="15.75"/>
    <row r="499" s="16" customFormat="1" ht="15.75"/>
    <row r="500" s="16" customFormat="1" ht="15.75"/>
    <row r="501" s="16" customFormat="1" ht="15.75"/>
    <row r="502" s="16" customFormat="1" ht="15.75"/>
    <row r="503" s="16" customFormat="1" ht="15.75"/>
    <row r="504" s="16" customFormat="1" ht="15.75"/>
    <row r="505" s="16" customFormat="1" ht="15.75"/>
    <row r="506" s="16" customFormat="1" ht="15.75"/>
    <row r="507" s="16" customFormat="1" ht="15.75"/>
    <row r="508" s="16" customFormat="1" ht="15.75"/>
    <row r="509" s="16" customFormat="1" ht="15.75"/>
    <row r="510" s="16" customFormat="1" ht="15.75"/>
    <row r="511" s="16" customFormat="1" ht="15.75"/>
    <row r="512" s="16" customFormat="1" ht="15.75"/>
    <row r="513" s="16" customFormat="1" ht="15.75"/>
    <row r="514" s="16" customFormat="1" ht="15.75"/>
    <row r="515" s="16" customFormat="1" ht="15.75"/>
    <row r="516" s="16" customFormat="1" ht="15.75"/>
    <row r="517" s="16" customFormat="1" ht="15.75"/>
    <row r="518" s="16" customFormat="1" ht="15.75"/>
    <row r="519" s="16" customFormat="1" ht="15.75"/>
    <row r="520" s="16" customFormat="1" ht="15.75"/>
    <row r="521" s="16" customFormat="1" ht="15.75"/>
    <row r="522" s="16" customFormat="1" ht="15.75"/>
    <row r="523" s="16" customFormat="1" ht="15.75"/>
    <row r="524" s="16" customFormat="1" ht="15.75"/>
    <row r="525" s="16" customFormat="1" ht="15.75"/>
    <row r="526" s="16" customFormat="1" ht="15.75"/>
    <row r="527" s="16" customFormat="1" ht="15.75"/>
    <row r="528" s="16" customFormat="1" ht="15.75"/>
    <row r="529" s="16" customFormat="1" ht="15.75"/>
    <row r="530" s="16" customFormat="1" ht="15.75"/>
    <row r="531" s="16" customFormat="1" ht="15.75"/>
    <row r="532" s="16" customFormat="1" ht="15.75"/>
    <row r="533" s="16" customFormat="1" ht="15.75"/>
    <row r="534" s="16" customFormat="1" ht="15.75"/>
    <row r="535" s="16" customFormat="1" ht="15.75"/>
    <row r="536" s="16" customFormat="1" ht="15.75"/>
    <row r="537" s="16" customFormat="1" ht="15.75"/>
    <row r="538" s="16" customFormat="1" ht="15.75"/>
    <row r="539" s="16" customFormat="1" ht="15.75"/>
    <row r="540" s="16" customFormat="1" ht="15.75"/>
    <row r="541" s="16" customFormat="1" ht="15.75"/>
    <row r="542" s="16" customFormat="1" ht="15.75"/>
    <row r="543" s="16" customFormat="1" ht="15.75"/>
    <row r="544" s="16" customFormat="1" ht="15.75"/>
    <row r="545" s="16" customFormat="1" ht="15.75"/>
    <row r="546" s="16" customFormat="1" ht="15.75"/>
    <row r="547" s="16" customFormat="1" ht="15.75"/>
    <row r="548" s="16" customFormat="1" ht="15.75"/>
    <row r="549" s="16" customFormat="1" ht="15.75"/>
    <row r="550" s="16" customFormat="1" ht="15.75"/>
    <row r="551" s="16" customFormat="1" ht="15.75"/>
    <row r="552" s="16" customFormat="1" ht="15.75"/>
    <row r="553" s="16" customFormat="1" ht="15.75"/>
    <row r="554" s="16" customFormat="1" ht="15.75"/>
    <row r="555" s="16" customFormat="1" ht="15.75"/>
    <row r="556" s="16" customFormat="1" ht="15.75"/>
    <row r="557" s="16" customFormat="1" ht="15.75"/>
    <row r="558" s="16" customFormat="1" ht="15.75"/>
    <row r="559" s="16" customFormat="1" ht="15.75"/>
    <row r="560" s="16" customFormat="1" ht="15.75"/>
    <row r="561" s="16" customFormat="1" ht="15.75"/>
    <row r="562" s="16" customFormat="1" ht="15.75"/>
    <row r="563" s="16" customFormat="1" ht="15.75"/>
    <row r="564" s="16" customFormat="1" ht="15.75"/>
    <row r="565" s="16" customFormat="1" ht="15.75"/>
    <row r="566" s="16" customFormat="1" ht="15.75"/>
    <row r="567" s="16" customFormat="1" ht="15.75"/>
    <row r="568" s="16" customFormat="1" ht="15.75"/>
    <row r="569" s="16" customFormat="1" ht="15.75"/>
    <row r="570" s="16" customFormat="1" ht="15.75"/>
    <row r="571" s="16" customFormat="1" ht="15.75"/>
    <row r="572" s="16" customFormat="1" ht="15.75"/>
    <row r="573" s="16" customFormat="1" ht="15.75"/>
    <row r="574" s="16" customFormat="1" ht="15.75"/>
    <row r="575" s="16" customFormat="1" ht="15.75"/>
    <row r="576" s="16" customFormat="1" ht="15.75"/>
    <row r="577" s="16" customFormat="1" ht="15.75"/>
    <row r="578" s="16" customFormat="1" ht="15.75"/>
    <row r="579" s="16" customFormat="1" ht="15.75"/>
    <row r="580" s="16" customFormat="1" ht="15.75"/>
    <row r="581" s="16" customFormat="1" ht="15.75"/>
    <row r="582" s="16" customFormat="1" ht="15.75"/>
    <row r="583" s="16" customFormat="1" ht="15.75"/>
    <row r="584" s="16" customFormat="1" ht="15.75"/>
    <row r="585" s="16" customFormat="1" ht="15.75"/>
    <row r="586" s="16" customFormat="1" ht="15.75"/>
    <row r="587" s="16" customFormat="1" ht="15.75"/>
    <row r="588" s="16" customFormat="1" ht="15.75"/>
    <row r="589" s="16" customFormat="1" ht="15.75"/>
    <row r="590" s="16" customFormat="1" ht="15.75"/>
    <row r="591" s="16" customFormat="1" ht="15.75"/>
    <row r="592" s="16" customFormat="1" ht="15.75"/>
    <row r="593" s="16" customFormat="1" ht="15.75"/>
    <row r="594" s="16" customFormat="1" ht="15.75"/>
    <row r="595" s="16" customFormat="1" ht="15.75"/>
    <row r="596" s="16" customFormat="1" ht="15.75"/>
    <row r="597" s="16" customFormat="1" ht="15.75"/>
    <row r="598" s="16" customFormat="1" ht="15.75"/>
    <row r="599" s="16" customFormat="1" ht="15.75"/>
    <row r="600" s="16" customFormat="1" ht="15.75"/>
    <row r="601" s="16" customFormat="1" ht="15.75"/>
    <row r="602" s="16" customFormat="1" ht="15.75"/>
    <row r="603" s="16" customFormat="1" ht="15.75"/>
    <row r="604" s="16" customFormat="1" ht="15.75"/>
    <row r="605" s="16" customFormat="1" ht="15.75"/>
    <row r="606" s="16" customFormat="1" ht="15.75"/>
    <row r="607" s="16" customFormat="1" ht="15.75"/>
    <row r="608" s="16" customFormat="1" ht="15.75"/>
    <row r="609" s="16" customFormat="1" ht="15.75"/>
    <row r="610" s="16" customFormat="1" ht="15.75"/>
    <row r="611" s="16" customFormat="1" ht="15.75"/>
    <row r="612" s="16" customFormat="1" ht="15.75"/>
    <row r="613" s="16" customFormat="1" ht="15.75"/>
    <row r="614" s="16" customFormat="1" ht="15.75"/>
    <row r="615" s="16" customFormat="1" ht="15.75"/>
    <row r="616" s="16" customFormat="1" ht="15.75"/>
    <row r="617" s="16" customFormat="1" ht="15.75"/>
    <row r="618" s="16" customFormat="1" ht="15.75"/>
    <row r="619" s="16" customFormat="1" ht="15.75"/>
    <row r="620" s="16" customFormat="1" ht="15.75"/>
    <row r="621" s="16" customFormat="1" ht="15.75"/>
    <row r="622" s="16" customFormat="1" ht="15.75"/>
    <row r="623" s="16" customFormat="1" ht="15.75"/>
    <row r="624" s="16" customFormat="1" ht="15.75"/>
    <row r="625" s="16" customFormat="1" ht="15.75"/>
    <row r="626" s="16" customFormat="1" ht="15.75"/>
    <row r="627" s="16" customFormat="1" ht="15.75"/>
    <row r="628" s="16" customFormat="1" ht="15.75"/>
    <row r="629" s="16" customFormat="1" ht="15.75"/>
    <row r="630" s="16" customFormat="1" ht="15.75"/>
    <row r="631" s="16" customFormat="1" ht="15.75"/>
    <row r="632" s="16" customFormat="1" ht="15.75"/>
    <row r="633" s="16" customFormat="1" ht="15.75"/>
    <row r="634" s="16" customFormat="1" ht="15.75"/>
    <row r="635" s="16" customFormat="1" ht="15.75"/>
    <row r="636" s="16" customFormat="1" ht="15.75"/>
    <row r="637" s="16" customFormat="1" ht="15.75"/>
    <row r="638" s="16" customFormat="1" ht="15.75"/>
    <row r="639" s="16" customFormat="1" ht="15.75"/>
    <row r="640" s="16" customFormat="1" ht="15.75"/>
    <row r="641" s="16" customFormat="1" ht="15.75"/>
    <row r="642" s="16" customFormat="1" ht="15.75"/>
    <row r="643" s="16" customFormat="1" ht="15.75"/>
    <row r="644" s="16" customFormat="1" ht="15.75"/>
    <row r="645" s="16" customFormat="1" ht="15.75"/>
    <row r="646" s="16" customFormat="1" ht="15.75"/>
    <row r="647" s="16" customFormat="1" ht="15.75"/>
    <row r="648" s="16" customFormat="1" ht="15.75"/>
    <row r="649" s="16" customFormat="1" ht="15.75"/>
    <row r="650" s="16" customFormat="1" ht="15.75"/>
    <row r="651" s="16" customFormat="1" ht="15.75"/>
    <row r="652" s="16" customFormat="1" ht="15.75"/>
    <row r="653" s="16" customFormat="1" ht="15.75"/>
    <row r="654" s="16" customFormat="1" ht="15.75"/>
    <row r="655" s="16" customFormat="1" ht="15.75"/>
    <row r="656" s="16" customFormat="1" ht="15.75"/>
    <row r="657" s="16" customFormat="1" ht="15.75"/>
    <row r="658" s="16" customFormat="1" ht="15.75"/>
    <row r="659" s="16" customFormat="1" ht="15.75"/>
    <row r="660" s="16" customFormat="1" ht="15.75"/>
    <row r="661" s="16" customFormat="1" ht="15.75"/>
    <row r="662" s="16" customFormat="1" ht="15.75"/>
    <row r="663" s="16" customFormat="1" ht="15.75"/>
    <row r="664" s="16" customFormat="1" ht="15.75"/>
    <row r="665" s="16" customFormat="1" ht="15.75"/>
    <row r="666" s="16" customFormat="1" ht="15.75"/>
    <row r="667" s="16" customFormat="1" ht="15.75"/>
    <row r="668" s="16" customFormat="1" ht="15.75"/>
    <row r="669" s="16" customFormat="1" ht="15.75"/>
    <row r="670" s="16" customFormat="1" ht="15.75"/>
    <row r="671" s="16" customFormat="1" ht="15.75"/>
    <row r="672" s="16" customFormat="1" ht="15.75"/>
    <row r="673" s="16" customFormat="1" ht="15.75"/>
    <row r="674" s="16" customFormat="1" ht="15.75"/>
    <row r="675" s="16" customFormat="1" ht="15.75"/>
    <row r="676" s="16" customFormat="1" ht="15.75"/>
    <row r="677" s="16" customFormat="1" ht="15.75"/>
    <row r="678" s="16" customFormat="1" ht="15.75"/>
    <row r="679" s="16" customFormat="1" ht="15.75"/>
    <row r="680" s="16" customFormat="1" ht="15.75"/>
    <row r="681" s="16" customFormat="1" ht="15.75"/>
    <row r="682" s="16" customFormat="1" ht="15.75"/>
    <row r="683" s="16" customFormat="1" ht="15.75"/>
    <row r="684" s="16" customFormat="1" ht="15.75"/>
    <row r="685" s="16" customFormat="1" ht="15.75"/>
    <row r="686" s="16" customFormat="1" ht="15.75"/>
    <row r="687" s="16" customFormat="1" ht="15.75"/>
    <row r="688" s="16" customFormat="1" ht="15.75"/>
    <row r="689" s="16" customFormat="1" ht="15.75"/>
    <row r="690" s="16" customFormat="1" ht="15.75"/>
    <row r="691" s="16" customFormat="1" ht="15.75"/>
    <row r="692" s="16" customFormat="1" ht="15.75"/>
    <row r="693" s="16" customFormat="1" ht="15.75"/>
    <row r="694" s="16" customFormat="1" ht="15.75"/>
    <row r="695" s="16" customFormat="1" ht="15.75"/>
    <row r="696" s="16" customFormat="1" ht="15.75"/>
    <row r="697" s="16" customFormat="1" ht="15.75"/>
    <row r="698" s="16" customFormat="1" ht="15.75"/>
    <row r="699" s="16" customFormat="1" ht="15.75"/>
    <row r="700" s="16" customFormat="1" ht="15.75"/>
    <row r="701" s="16" customFormat="1" ht="15.75"/>
    <row r="702" s="16" customFormat="1" ht="15.75"/>
    <row r="703" s="16" customFormat="1" ht="15.75"/>
    <row r="704" s="16" customFormat="1" ht="15.75"/>
    <row r="705" s="16" customFormat="1" ht="15.75"/>
    <row r="706" s="16" customFormat="1" ht="15.75"/>
    <row r="707" s="16" customFormat="1" ht="15.75"/>
    <row r="708" s="16" customFormat="1" ht="15.75"/>
    <row r="709" s="16" customFormat="1" ht="15.75"/>
    <row r="710" s="16" customFormat="1" ht="15.75"/>
    <row r="711" s="16" customFormat="1" ht="15.75"/>
    <row r="712" s="16" customFormat="1" ht="15.75"/>
    <row r="713" s="16" customFormat="1" ht="15.75"/>
    <row r="714" s="16" customFormat="1" ht="15.75"/>
    <row r="715" s="16" customFormat="1" ht="15.75"/>
    <row r="716" s="16" customFormat="1" ht="15.75"/>
    <row r="717" s="16" customFormat="1" ht="15.75"/>
    <row r="718" s="16" customFormat="1" ht="15.75"/>
    <row r="719" s="16" customFormat="1" ht="15.75"/>
    <row r="720" s="16" customFormat="1" ht="15.75"/>
    <row r="721" s="16" customFormat="1" ht="15.75"/>
    <row r="722" s="16" customFormat="1" ht="15.75"/>
    <row r="723" s="16" customFormat="1" ht="15.75"/>
    <row r="724" s="16" customFormat="1" ht="15.75"/>
    <row r="725" s="16" customFormat="1" ht="15.75"/>
    <row r="726" s="16" customFormat="1" ht="15.75"/>
    <row r="727" s="16" customFormat="1" ht="15.75"/>
    <row r="728" s="16" customFormat="1" ht="15.75"/>
    <row r="729" s="16" customFormat="1" ht="15.75"/>
    <row r="730" s="16" customFormat="1" ht="15.75"/>
    <row r="731" s="16" customFormat="1" ht="15.75"/>
    <row r="732" s="16" customFormat="1" ht="15.75"/>
    <row r="733" s="16" customFormat="1" ht="15.75"/>
    <row r="734" s="16" customFormat="1" ht="15.75"/>
    <row r="735" s="16" customFormat="1" ht="15.75"/>
    <row r="736" s="16" customFormat="1" ht="15.75"/>
    <row r="737" s="16" customFormat="1" ht="15.75"/>
    <row r="738" s="16" customFormat="1" ht="15.75"/>
    <row r="739" s="16" customFormat="1" ht="15.75"/>
    <row r="740" s="16" customFormat="1" ht="15.75"/>
    <row r="741" s="16" customFormat="1" ht="15.75"/>
    <row r="742" s="16" customFormat="1" ht="15.75"/>
    <row r="743" s="16" customFormat="1" ht="15.75"/>
    <row r="744" s="16" customFormat="1" ht="15.75"/>
    <row r="745" s="16" customFormat="1" ht="15.75"/>
    <row r="746" s="16" customFormat="1" ht="15.75"/>
    <row r="747" s="16" customFormat="1" ht="15.75"/>
    <row r="748" s="16" customFormat="1" ht="15.75"/>
    <row r="749" s="16" customFormat="1" ht="15.75"/>
    <row r="750" s="16" customFormat="1" ht="15.75"/>
    <row r="751" s="16" customFormat="1" ht="15.75"/>
    <row r="752" s="16" customFormat="1" ht="15.75"/>
    <row r="753" s="16" customFormat="1" ht="15.75"/>
    <row r="754" s="16" customFormat="1" ht="15.75"/>
    <row r="755" s="16" customFormat="1" ht="15.75"/>
    <row r="756" s="16" customFormat="1" ht="15.75"/>
    <row r="757" s="16" customFormat="1" ht="15.75"/>
    <row r="758" s="16" customFormat="1" ht="15.75"/>
    <row r="759" s="16" customFormat="1" ht="15.75"/>
    <row r="760" s="16" customFormat="1" ht="15.75"/>
    <row r="761" s="16" customFormat="1" ht="15.75"/>
    <row r="762" s="16" customFormat="1" ht="15.75"/>
    <row r="763" s="16" customFormat="1" ht="15.75"/>
    <row r="764" s="16" customFormat="1" ht="15.75"/>
    <row r="765" s="16" customFormat="1" ht="15.75"/>
    <row r="766" s="16" customFormat="1" ht="15.75"/>
    <row r="767" s="16" customFormat="1" ht="15.75"/>
    <row r="768" s="16" customFormat="1" ht="15.75"/>
    <row r="769" s="16" customFormat="1" ht="15.75"/>
    <row r="770" s="16" customFormat="1" ht="15.75"/>
    <row r="771" s="16" customFormat="1" ht="15.75"/>
    <row r="772" s="16" customFormat="1" ht="15.75"/>
    <row r="773" s="16" customFormat="1" ht="15.75"/>
    <row r="774" s="16" customFormat="1" ht="15.75"/>
    <row r="775" s="16" customFormat="1" ht="15.75"/>
    <row r="776" s="16" customFormat="1" ht="15.75"/>
    <row r="777" s="16" customFormat="1" ht="15.75"/>
    <row r="778" s="16" customFormat="1" ht="15.75"/>
    <row r="779" s="16" customFormat="1" ht="15.75"/>
    <row r="780" s="16" customFormat="1" ht="15.75"/>
    <row r="781" s="16" customFormat="1" ht="15.75"/>
    <row r="782" s="16" customFormat="1" ht="15.75"/>
    <row r="783" s="16" customFormat="1" ht="15.75"/>
    <row r="784" s="16" customFormat="1" ht="15.75"/>
    <row r="785" s="16" customFormat="1" ht="15.75"/>
    <row r="786" s="16" customFormat="1" ht="15.75"/>
    <row r="787" s="16" customFormat="1" ht="15.75"/>
    <row r="788" s="16" customFormat="1" ht="15.75"/>
    <row r="789" s="16" customFormat="1" ht="15.75"/>
    <row r="790" s="16" customFormat="1" ht="15.75"/>
    <row r="791" s="16" customFormat="1" ht="15.75"/>
    <row r="792" s="16" customFormat="1" ht="15.75"/>
    <row r="793" s="16" customFormat="1" ht="15.75"/>
    <row r="794" s="16" customFormat="1" ht="15.75"/>
    <row r="795" s="16" customFormat="1" ht="15.75"/>
    <row r="796" s="16" customFormat="1" ht="15.75"/>
    <row r="797" s="16" customFormat="1" ht="15.75"/>
    <row r="798" s="16" customFormat="1" ht="15.75"/>
    <row r="799" s="16" customFormat="1" ht="15.75"/>
    <row r="800" s="16" customFormat="1" ht="15.75"/>
    <row r="801" s="16" customFormat="1" ht="15.75"/>
    <row r="802" s="16" customFormat="1" ht="15.75"/>
    <row r="803" s="16" customFormat="1" ht="15.75"/>
    <row r="804" s="16" customFormat="1" ht="15.75"/>
    <row r="805" s="16" customFormat="1" ht="15.75"/>
    <row r="806" s="16" customFormat="1" ht="15.75"/>
    <row r="807" s="16" customFormat="1" ht="15.75"/>
    <row r="808" s="16" customFormat="1" ht="15.75"/>
    <row r="809" s="16" customFormat="1" ht="15.75"/>
    <row r="810" s="16" customFormat="1" ht="15.75"/>
    <row r="811" s="16" customFormat="1" ht="15.75"/>
    <row r="812" s="16" customFormat="1" ht="15.75"/>
    <row r="813" s="16" customFormat="1" ht="15.75"/>
    <row r="814" s="16" customFormat="1" ht="15.75"/>
    <row r="815" s="16" customFormat="1" ht="15.75"/>
    <row r="816" s="16" customFormat="1" ht="15.75"/>
    <row r="817" s="16" customFormat="1" ht="15.75"/>
    <row r="818" s="16" customFormat="1" ht="15.75"/>
    <row r="819" s="16" customFormat="1" ht="15.75"/>
    <row r="820" s="16" customFormat="1" ht="15.75"/>
    <row r="821" s="16" customFormat="1" ht="15.75"/>
    <row r="822" s="16" customFormat="1" ht="15.75"/>
    <row r="823" s="16" customFormat="1" ht="15.75"/>
    <row r="824" s="16" customFormat="1" ht="15.75"/>
    <row r="825" s="16" customFormat="1" ht="15.75"/>
    <row r="826" s="16" customFormat="1" ht="15.75"/>
    <row r="827" s="16" customFormat="1" ht="15.75"/>
    <row r="828" s="16" customFormat="1" ht="15.75"/>
    <row r="829" s="16" customFormat="1" ht="15.75"/>
    <row r="830" s="16" customFormat="1" ht="15.75"/>
    <row r="831" s="16" customFormat="1" ht="15.75"/>
    <row r="832" s="16" customFormat="1" ht="15.75"/>
    <row r="833" s="16" customFormat="1" ht="15.75"/>
    <row r="834" s="16" customFormat="1" ht="15.75"/>
    <row r="835" s="16" customFormat="1" ht="15.75"/>
    <row r="836" s="16" customFormat="1" ht="15.75"/>
    <row r="837" s="16" customFormat="1" ht="15.75"/>
    <row r="838" s="16" customFormat="1" ht="15.75"/>
    <row r="839" s="16" customFormat="1" ht="15.75"/>
    <row r="840" s="16" customFormat="1" ht="15.75"/>
    <row r="841" s="16" customFormat="1" ht="15.75"/>
    <row r="842" s="16" customFormat="1" ht="15.75"/>
    <row r="843" s="16" customFormat="1" ht="15.75"/>
    <row r="844" s="16" customFormat="1" ht="15.75"/>
    <row r="845" s="16" customFormat="1" ht="15.75"/>
    <row r="846" s="16" customFormat="1" ht="15.75"/>
    <row r="847" s="16" customFormat="1" ht="15.75"/>
    <row r="848" s="16" customFormat="1" ht="15.75"/>
    <row r="849" s="16" customFormat="1" ht="15.75"/>
    <row r="850" s="16" customFormat="1" ht="15.75"/>
    <row r="851" s="16" customFormat="1" ht="15.75"/>
    <row r="852" s="16" customFormat="1" ht="15.75"/>
    <row r="853" s="16" customFormat="1" ht="15.75"/>
    <row r="854" s="16" customFormat="1" ht="15.75"/>
    <row r="855" s="16" customFormat="1" ht="15.75"/>
    <row r="856" s="16" customFormat="1" ht="15.75"/>
    <row r="857" s="16" customFormat="1" ht="15.75"/>
    <row r="858" s="16" customFormat="1" ht="15.75"/>
    <row r="859" s="16" customFormat="1" ht="15.75"/>
    <row r="860" s="16" customFormat="1" ht="15.75"/>
    <row r="861" s="16" customFormat="1" ht="15.75"/>
    <row r="862" s="16" customFormat="1" ht="15.75"/>
    <row r="863" s="16" customFormat="1" ht="15.75"/>
    <row r="864" s="16" customFormat="1" ht="15.75"/>
    <row r="865" s="16" customFormat="1" ht="15.75"/>
    <row r="866" s="16" customFormat="1" ht="15.75"/>
    <row r="867" s="16" customFormat="1" ht="15.75"/>
    <row r="868" s="16" customFormat="1" ht="15.75"/>
    <row r="869" s="16" customFormat="1" ht="15.75"/>
    <row r="870" s="16" customFormat="1" ht="15.75"/>
    <row r="871" s="16" customFormat="1" ht="15.75"/>
    <row r="872" s="16" customFormat="1" ht="15.75"/>
    <row r="873" s="16" customFormat="1" ht="15.75"/>
    <row r="874" s="16" customFormat="1" ht="15.75"/>
    <row r="875" s="16" customFormat="1" ht="15.75"/>
    <row r="876" s="16" customFormat="1" ht="15.75"/>
    <row r="877" s="16" customFormat="1" ht="15.75"/>
    <row r="878" s="16" customFormat="1" ht="15.75"/>
    <row r="879" s="16" customFormat="1" ht="15.75"/>
    <row r="880" s="16" customFormat="1" ht="15.75"/>
    <row r="881" s="16" customFormat="1" ht="15.75"/>
    <row r="882" s="16" customFormat="1" ht="15.75"/>
    <row r="883" s="16" customFormat="1" ht="15.75"/>
    <row r="884" s="16" customFormat="1" ht="15.75"/>
    <row r="885" s="16" customFormat="1" ht="15.75"/>
    <row r="886" s="16" customFormat="1" ht="15.75"/>
    <row r="887" s="16" customFormat="1" ht="15.75"/>
    <row r="888" s="16" customFormat="1" ht="15.75"/>
    <row r="889" s="16" customFormat="1" ht="15.75"/>
    <row r="890" s="16" customFormat="1" ht="15.75"/>
    <row r="891" s="16" customFormat="1" ht="15.75"/>
    <row r="892" s="16" customFormat="1" ht="15.75"/>
    <row r="893" s="16" customFormat="1" ht="15.75"/>
    <row r="894" s="16" customFormat="1" ht="15.75"/>
    <row r="895" s="16" customFormat="1" ht="15.75"/>
    <row r="896" s="16" customFormat="1" ht="15.75"/>
    <row r="897" s="16" customFormat="1" ht="15.75"/>
    <row r="898" s="16" customFormat="1" ht="15.75"/>
    <row r="899" s="16" customFormat="1" ht="15.75"/>
    <row r="900" s="16" customFormat="1" ht="15.75"/>
    <row r="901" s="16" customFormat="1" ht="15.75"/>
    <row r="902" s="16" customFormat="1" ht="15.75"/>
    <row r="903" s="16" customFormat="1" ht="15.75"/>
    <row r="904" s="16" customFormat="1" ht="15.75"/>
    <row r="905" s="16" customFormat="1" ht="15.75"/>
    <row r="906" s="16" customFormat="1" ht="15.75"/>
    <row r="907" s="16" customFormat="1" ht="15.75"/>
    <row r="908" s="16" customFormat="1" ht="15.75"/>
    <row r="909" s="16" customFormat="1" ht="15.75"/>
    <row r="910" s="16" customFormat="1" ht="15.75"/>
    <row r="911" s="16" customFormat="1" ht="15.75"/>
    <row r="912" s="16" customFormat="1" ht="15.75"/>
    <row r="913" s="16" customFormat="1" ht="15.75"/>
    <row r="914" s="16" customFormat="1" ht="15.75"/>
    <row r="915" s="16" customFormat="1" ht="15.75"/>
    <row r="916" s="16" customFormat="1" ht="15.75"/>
    <row r="917" s="16" customFormat="1" ht="15.75"/>
    <row r="918" s="16" customFormat="1" ht="15.75"/>
    <row r="919" s="16" customFormat="1" ht="15.75"/>
    <row r="920" s="16" customFormat="1" ht="15.75"/>
    <row r="921" s="16" customFormat="1" ht="15.75"/>
    <row r="922" s="16" customFormat="1" ht="15.75"/>
    <row r="923" s="16" customFormat="1" ht="15.75"/>
    <row r="924" s="16" customFormat="1" ht="15.75"/>
    <row r="925" s="16" customFormat="1" ht="15.75"/>
    <row r="926" s="16" customFormat="1" ht="15.75"/>
    <row r="927" s="16" customFormat="1" ht="15.75"/>
    <row r="928" s="16" customFormat="1" ht="15.75"/>
    <row r="929" s="16" customFormat="1" ht="15.75"/>
    <row r="930" s="16" customFormat="1" ht="15.75"/>
    <row r="931" s="16" customFormat="1" ht="15.75"/>
    <row r="932" s="16" customFormat="1" ht="15.75"/>
    <row r="933" s="16" customFormat="1" ht="15.75"/>
    <row r="934" s="16" customFormat="1" ht="15.75"/>
    <row r="935" s="16" customFormat="1" ht="15.75"/>
    <row r="936" s="16" customFormat="1" ht="15.75"/>
    <row r="937" s="16" customFormat="1" ht="15.75"/>
    <row r="938" s="16" customFormat="1" ht="15.75"/>
    <row r="939" s="16" customFormat="1" ht="15.75"/>
    <row r="940" s="16" customFormat="1" ht="15.75"/>
    <row r="941" s="16" customFormat="1" ht="15.75"/>
    <row r="942" s="16" customFormat="1" ht="15.75"/>
    <row r="943" s="16" customFormat="1" ht="15.75"/>
    <row r="944" s="16" customFormat="1" ht="15.75"/>
    <row r="945" s="16" customFormat="1" ht="15.75"/>
    <row r="946" s="16" customFormat="1" ht="15.75"/>
    <row r="947" s="16" customFormat="1" ht="15.75"/>
    <row r="948" s="16" customFormat="1" ht="15.75"/>
    <row r="949" s="16" customFormat="1" ht="15.75"/>
    <row r="950" s="16" customFormat="1" ht="15.75"/>
    <row r="951" s="16" customFormat="1" ht="15.75"/>
    <row r="952" s="16" customFormat="1" ht="15.75"/>
    <row r="953" s="16" customFormat="1" ht="15.75"/>
    <row r="954" s="16" customFormat="1" ht="15.75"/>
    <row r="955" s="16" customFormat="1" ht="15.75"/>
    <row r="956" s="16" customFormat="1" ht="15.75"/>
    <row r="957" s="16" customFormat="1" ht="15.75"/>
    <row r="958" s="16" customFormat="1" ht="15.75"/>
    <row r="959" s="16" customFormat="1" ht="15.75"/>
    <row r="960" s="16" customFormat="1" ht="15.75"/>
    <row r="961" s="16" customFormat="1" ht="15.75"/>
    <row r="962" s="16" customFormat="1" ht="15.75"/>
    <row r="963" s="16" customFormat="1" ht="15.75"/>
    <row r="964" s="16" customFormat="1" ht="15.75"/>
    <row r="965" s="16" customFormat="1" ht="15.75"/>
    <row r="966" s="16" customFormat="1" ht="15.75"/>
    <row r="967" s="16" customFormat="1" ht="15.75"/>
    <row r="968" s="16" customFormat="1" ht="15.75"/>
    <row r="969" s="16" customFormat="1" ht="15.75"/>
    <row r="970" s="16" customFormat="1" ht="15.75"/>
    <row r="971" s="16" customFormat="1" ht="15.75"/>
    <row r="972" s="16" customFormat="1" ht="15.75"/>
    <row r="973" s="16" customFormat="1" ht="15.75"/>
    <row r="974" s="16" customFormat="1" ht="15.75"/>
    <row r="975" s="16" customFormat="1" ht="15.75"/>
    <row r="976" s="16" customFormat="1" ht="15.75"/>
    <row r="977" s="16" customFormat="1" ht="15.75"/>
    <row r="978" s="16" customFormat="1" ht="15.75"/>
    <row r="979" s="16" customFormat="1" ht="15.75"/>
    <row r="980" s="16" customFormat="1" ht="15.75"/>
    <row r="981" s="16" customFormat="1" ht="15.75"/>
    <row r="982" s="16" customFormat="1" ht="15.75"/>
    <row r="983" s="16" customFormat="1" ht="15.75"/>
    <row r="984" s="16" customFormat="1" ht="15.75"/>
    <row r="985" s="16" customFormat="1" ht="15.75"/>
    <row r="986" s="16" customFormat="1" ht="15.75"/>
    <row r="987" s="16" customFormat="1" ht="15.75"/>
    <row r="988" s="16" customFormat="1" ht="15.75"/>
    <row r="989" s="16" customFormat="1" ht="15.75"/>
    <row r="990" s="16" customFormat="1" ht="15.75"/>
    <row r="991" s="16" customFormat="1" ht="15.75"/>
    <row r="992" s="16" customFormat="1" ht="15.75"/>
    <row r="993" s="16" customFormat="1" ht="15.75"/>
    <row r="994" s="16" customFormat="1" ht="15.75"/>
    <row r="995" s="16" customFormat="1" ht="15.75"/>
    <row r="996" s="16" customFormat="1" ht="15.75"/>
    <row r="997" s="16" customFormat="1" ht="15.75"/>
    <row r="998" s="16" customFormat="1" ht="15.75"/>
    <row r="999" s="16" customFormat="1" ht="15.75"/>
    <row r="1000" s="16" customFormat="1" ht="15.75"/>
    <row r="1001" s="16" customFormat="1" ht="15.75"/>
    <row r="1002" s="16" customFormat="1" ht="15.75"/>
    <row r="1003" s="16" customFormat="1" ht="15.75"/>
    <row r="1004" s="16" customFormat="1" ht="15.75"/>
    <row r="1005" s="16" customFormat="1" ht="15.75"/>
    <row r="1006" s="16" customFormat="1" ht="15.75"/>
    <row r="1007" s="16" customFormat="1" ht="15.75"/>
    <row r="1008" s="16" customFormat="1" ht="15.75"/>
    <row r="1009" s="16" customFormat="1" ht="15.75"/>
    <row r="1010" s="16" customFormat="1" ht="15.75"/>
    <row r="1011" s="16" customFormat="1" ht="15.75"/>
    <row r="1012" s="16" customFormat="1" ht="15.75"/>
    <row r="1013" s="16" customFormat="1" ht="15.75"/>
    <row r="1014" s="16" customFormat="1" ht="15.75"/>
    <row r="1015" s="16" customFormat="1" ht="15.75"/>
    <row r="1016" s="16" customFormat="1" ht="15.75"/>
    <row r="1017" s="16" customFormat="1" ht="15.75"/>
    <row r="1018" s="16" customFormat="1" ht="15.75"/>
    <row r="1019" s="16" customFormat="1" ht="15.75"/>
    <row r="1020" s="16" customFormat="1" ht="15.75"/>
    <row r="1021" s="16" customFormat="1" ht="15.75"/>
    <row r="1022" s="16" customFormat="1" ht="15.75"/>
    <row r="1023" s="16" customFormat="1" ht="15.75"/>
    <row r="1024" s="16" customFormat="1" ht="15.75"/>
    <row r="1025" s="16" customFormat="1" ht="15.75"/>
    <row r="1026" s="16" customFormat="1" ht="15.75"/>
    <row r="1027" s="16" customFormat="1" ht="15.75"/>
    <row r="1028" s="16" customFormat="1" ht="15.75"/>
    <row r="1029" s="16" customFormat="1" ht="15.75"/>
    <row r="1030" s="16" customFormat="1" ht="15.75"/>
    <row r="1031" s="16" customFormat="1" ht="15.75"/>
    <row r="1032" s="16" customFormat="1" ht="15.75"/>
    <row r="1033" s="16" customFormat="1" ht="15.75"/>
    <row r="1034" s="16" customFormat="1" ht="15.75"/>
    <row r="1035" s="16" customFormat="1" ht="15.75"/>
    <row r="1036" s="16" customFormat="1" ht="15.75"/>
    <row r="1037" s="16" customFormat="1" ht="15.75"/>
    <row r="1038" s="16" customFormat="1" ht="15.75"/>
    <row r="1039" s="16" customFormat="1" ht="15.75"/>
    <row r="1040" s="16" customFormat="1" ht="15.75"/>
    <row r="1041" s="16" customFormat="1" ht="15.75"/>
    <row r="1042" s="16" customFormat="1" ht="15.75"/>
    <row r="1043" s="16" customFormat="1" ht="15.75"/>
    <row r="1044" s="16" customFormat="1" ht="15.75"/>
    <row r="1045" s="16" customFormat="1" ht="15.75"/>
    <row r="1046" s="16" customFormat="1" ht="15.75"/>
    <row r="1047" s="16" customFormat="1" ht="15.75"/>
    <row r="1048" s="16" customFormat="1" ht="15.75"/>
    <row r="1049" s="16" customFormat="1" ht="15.75"/>
    <row r="1050" s="16" customFormat="1" ht="15.75"/>
    <row r="1051" s="16" customFormat="1" ht="15.75"/>
    <row r="1052" s="16" customFormat="1" ht="15.75"/>
    <row r="1053" s="16" customFormat="1" ht="15.75"/>
    <row r="1054" s="16" customFormat="1" ht="15.75"/>
    <row r="1055" s="16" customFormat="1" ht="15.75"/>
    <row r="1056" s="16" customFormat="1" ht="15.75"/>
    <row r="1057" s="16" customFormat="1" ht="15.75"/>
    <row r="1058" s="16" customFormat="1" ht="15.75"/>
    <row r="1059" s="16" customFormat="1" ht="15.75"/>
    <row r="1060" s="16" customFormat="1" ht="15.75"/>
    <row r="1061" s="16" customFormat="1" ht="15.75"/>
    <row r="1062" s="16" customFormat="1" ht="15.75"/>
    <row r="1063" s="16" customFormat="1" ht="15.75"/>
    <row r="1064" s="16" customFormat="1" ht="15.75"/>
    <row r="1065" s="16" customFormat="1" ht="15.75"/>
    <row r="1066" s="16" customFormat="1" ht="15.75"/>
    <row r="1067" s="16" customFormat="1" ht="15.75"/>
    <row r="1068" s="16" customFormat="1" ht="15.75"/>
    <row r="1069" s="16" customFormat="1" ht="15.75"/>
    <row r="1070" s="16" customFormat="1" ht="15.75"/>
    <row r="1071" s="16" customFormat="1" ht="15.75"/>
    <row r="1072" s="16" customFormat="1" ht="15.75"/>
    <row r="1073" s="16" customFormat="1" ht="15.75"/>
    <row r="1074" s="16" customFormat="1" ht="15.75"/>
    <row r="1075" s="16" customFormat="1" ht="15.75"/>
    <row r="1076" s="16" customFormat="1" ht="15.75"/>
    <row r="1077" s="16" customFormat="1" ht="15.75"/>
    <row r="1078" s="16" customFormat="1" ht="15.75"/>
    <row r="1079" s="16" customFormat="1" ht="15.75"/>
    <row r="1080" s="16" customFormat="1" ht="15.75"/>
    <row r="1081" s="16" customFormat="1" ht="15.75"/>
    <row r="1082" s="16" customFormat="1" ht="15.75"/>
    <row r="1083" s="16" customFormat="1" ht="15.75"/>
    <row r="1084" s="16" customFormat="1" ht="15.75"/>
    <row r="1085" s="16" customFormat="1" ht="15.75"/>
    <row r="1086" s="16" customFormat="1" ht="15.75"/>
    <row r="1087" s="16" customFormat="1" ht="15.75"/>
    <row r="1088" s="16" customFormat="1" ht="15.75"/>
    <row r="1089" s="16" customFormat="1" ht="15.75"/>
    <row r="1090" s="16" customFormat="1" ht="15.75"/>
    <row r="1091" s="16" customFormat="1" ht="15.75"/>
    <row r="1092" s="16" customFormat="1" ht="15.75"/>
    <row r="1093" s="16" customFormat="1" ht="15.75"/>
    <row r="1094" s="16" customFormat="1" ht="15.75"/>
    <row r="1095" s="16" customFormat="1" ht="15.75"/>
    <row r="1096" s="16" customFormat="1" ht="15.75"/>
    <row r="1097" s="16" customFormat="1" ht="15.75"/>
    <row r="1098" s="16" customFormat="1" ht="15.75"/>
    <row r="1099" s="16" customFormat="1" ht="15.75"/>
    <row r="1100" s="16" customFormat="1" ht="15.75"/>
    <row r="1101" s="16" customFormat="1" ht="15.75"/>
    <row r="1102" s="16" customFormat="1" ht="15.75"/>
    <row r="1103" s="16" customFormat="1" ht="15.75"/>
    <row r="1104" s="16" customFormat="1" ht="15.75"/>
    <row r="1105" s="16" customFormat="1" ht="15.75"/>
    <row r="1106" s="16" customFormat="1" ht="15.75"/>
    <row r="1107" s="16" customFormat="1" ht="15.75"/>
    <row r="1108" s="16" customFormat="1" ht="15.75"/>
    <row r="1109" s="16" customFormat="1" ht="15.75"/>
    <row r="1110" s="16" customFormat="1" ht="15.75"/>
    <row r="1111" s="16" customFormat="1" ht="15.75"/>
    <row r="1112" s="16" customFormat="1" ht="15.75"/>
    <row r="1113" s="16" customFormat="1" ht="15.75"/>
    <row r="1114" s="16" customFormat="1" ht="15.75"/>
    <row r="1115" s="16" customFormat="1" ht="15.75"/>
    <row r="1116" s="16" customFormat="1" ht="15.75"/>
    <row r="1117" s="16" customFormat="1" ht="15.75"/>
    <row r="1118" s="16" customFormat="1" ht="15.75"/>
    <row r="1119" s="16" customFormat="1" ht="15.75"/>
    <row r="1120" s="16" customFormat="1" ht="15.75"/>
    <row r="1121" s="16" customFormat="1" ht="15.75"/>
    <row r="1122" s="16" customFormat="1" ht="15.75"/>
    <row r="1123" s="16" customFormat="1" ht="15.75"/>
    <row r="1124" s="16" customFormat="1" ht="15.75"/>
    <row r="1125" s="16" customFormat="1" ht="15.75"/>
    <row r="1126" s="16" customFormat="1" ht="15.75"/>
    <row r="1127" s="16" customFormat="1" ht="15.75"/>
    <row r="1128" s="16" customFormat="1" ht="15.75"/>
    <row r="1129" s="16" customFormat="1" ht="15.75"/>
    <row r="1130" s="16" customFormat="1" ht="15.75"/>
    <row r="1131" s="16" customFormat="1" ht="15.75"/>
    <row r="1132" s="16" customFormat="1" ht="15.75"/>
    <row r="1133" s="16" customFormat="1" ht="15.75"/>
    <row r="1134" s="16" customFormat="1" ht="15.75"/>
    <row r="1135" s="16" customFormat="1" ht="15.75"/>
    <row r="1136" s="16" customFormat="1" ht="15.75"/>
    <row r="1137" s="16" customFormat="1" ht="15.75"/>
    <row r="1138" s="16" customFormat="1" ht="15.75"/>
    <row r="1139" s="16" customFormat="1" ht="15.75"/>
    <row r="1140" s="16" customFormat="1" ht="15.75"/>
    <row r="1141" s="16" customFormat="1" ht="15.75"/>
    <row r="1142" s="16" customFormat="1" ht="15.75"/>
    <row r="1143" s="16" customFormat="1" ht="15.75"/>
    <row r="1144" s="16" customFormat="1" ht="15.75"/>
    <row r="1145" s="16" customFormat="1" ht="15.75"/>
    <row r="1146" s="16" customFormat="1" ht="15.75"/>
    <row r="1147" s="16" customFormat="1" ht="15.75"/>
    <row r="1148" s="16" customFormat="1" ht="15.75"/>
    <row r="1149" s="16" customFormat="1" ht="15.75"/>
    <row r="1150" s="16" customFormat="1" ht="15.75"/>
    <row r="1151" s="16" customFormat="1" ht="15.75"/>
    <row r="1152" s="16" customFormat="1" ht="15.75"/>
    <row r="1153" s="16" customFormat="1" ht="15.75"/>
    <row r="1154" s="16" customFormat="1" ht="15.75"/>
    <row r="1155" s="16" customFormat="1" ht="15.75"/>
    <row r="1156" s="16" customFormat="1" ht="15.75"/>
    <row r="1157" s="16" customFormat="1" ht="15.75"/>
    <row r="1158" s="16" customFormat="1" ht="15.75"/>
    <row r="1159" s="16" customFormat="1" ht="15.75"/>
    <row r="1160" s="16" customFormat="1" ht="15.75"/>
    <row r="1161" s="16" customFormat="1" ht="15.75"/>
    <row r="1162" s="16" customFormat="1" ht="15.75"/>
    <row r="1163" s="16" customFormat="1" ht="15.75"/>
    <row r="1164" s="16" customFormat="1" ht="15.75"/>
    <row r="1165" s="16" customFormat="1" ht="15.75"/>
    <row r="1166" s="16" customFormat="1" ht="15.75"/>
    <row r="1167" s="16" customFormat="1" ht="15.75"/>
    <row r="1168" s="16" customFormat="1" ht="15.75"/>
    <row r="1169" s="16" customFormat="1" ht="15.75"/>
    <row r="1170" s="16" customFormat="1" ht="15.75"/>
    <row r="1171" s="16" customFormat="1" ht="15.75"/>
    <row r="1172" s="16" customFormat="1" ht="15.75"/>
    <row r="1173" s="16" customFormat="1" ht="15.75"/>
    <row r="1174" s="16" customFormat="1" ht="15.75"/>
    <row r="1175" s="16" customFormat="1" ht="15.75"/>
    <row r="1176" s="16" customFormat="1" ht="15.75"/>
    <row r="1177" s="16" customFormat="1" ht="15.75"/>
    <row r="1178" s="16" customFormat="1" ht="15.75"/>
    <row r="1179" s="16" customFormat="1" ht="15.75"/>
    <row r="1180" s="16" customFormat="1" ht="15.75"/>
    <row r="1181" s="16" customFormat="1" ht="15.75"/>
    <row r="1182" s="16" customFormat="1" ht="15.75"/>
    <row r="1183" s="16" customFormat="1" ht="15.75"/>
    <row r="1184" s="16" customFormat="1" ht="15.75"/>
    <row r="1185" s="16" customFormat="1" ht="15.75"/>
    <row r="1186" s="16" customFormat="1" ht="15.75"/>
    <row r="1187" s="16" customFormat="1" ht="15.75"/>
    <row r="1188" s="16" customFormat="1" ht="15.75"/>
    <row r="1189" s="16" customFormat="1" ht="15.75"/>
    <row r="1190" s="16" customFormat="1" ht="15.75"/>
    <row r="1191" s="16" customFormat="1" ht="15.75"/>
    <row r="1192" s="16" customFormat="1" ht="15.75"/>
    <row r="1193" s="16" customFormat="1" ht="15.75"/>
    <row r="1194" s="16" customFormat="1" ht="15.75"/>
    <row r="1195" s="16" customFormat="1" ht="15.75"/>
    <row r="1196" s="16" customFormat="1" ht="15.75"/>
    <row r="1197" s="16" customFormat="1" ht="15.75"/>
    <row r="1198" s="16" customFormat="1" ht="15.75"/>
    <row r="1199" s="16" customFormat="1" ht="15.75"/>
    <row r="1200" s="16" customFormat="1" ht="15.75"/>
    <row r="1201" s="16" customFormat="1" ht="15.75"/>
    <row r="1202" s="16" customFormat="1" ht="15.75"/>
    <row r="1203" s="16" customFormat="1" ht="15.75"/>
    <row r="1204" s="16" customFormat="1" ht="15.75"/>
    <row r="1205" s="16" customFormat="1" ht="15.75"/>
    <row r="1206" s="16" customFormat="1" ht="15.75"/>
    <row r="1207" s="16" customFormat="1" ht="15.75"/>
    <row r="1208" s="16" customFormat="1" ht="15.75"/>
    <row r="1209" s="16" customFormat="1" ht="15.75"/>
    <row r="1210" s="16" customFormat="1" ht="15.75"/>
    <row r="1211" s="16" customFormat="1" ht="15.75"/>
    <row r="1212" s="16" customFormat="1" ht="15.75"/>
    <row r="1213" s="16" customFormat="1" ht="15.75"/>
    <row r="1214" s="16" customFormat="1" ht="15.75"/>
    <row r="1215" s="16" customFormat="1" ht="15.75"/>
    <row r="1216" s="16" customFormat="1" ht="15.75"/>
    <row r="1217" s="16" customFormat="1" ht="15.75"/>
    <row r="1218" s="16" customFormat="1" ht="15.75"/>
    <row r="1219" s="16" customFormat="1" ht="15.75"/>
    <row r="1220" s="16" customFormat="1" ht="15.75"/>
    <row r="1221" s="16" customFormat="1" ht="15.75"/>
    <row r="1222" s="16" customFormat="1" ht="15.75"/>
    <row r="1223" s="16" customFormat="1" ht="15.75"/>
    <row r="1224" s="16" customFormat="1" ht="15.75"/>
    <row r="1225" s="16" customFormat="1" ht="15.75"/>
    <row r="1226" s="16" customFormat="1" ht="15.75"/>
    <row r="1227" s="16" customFormat="1" ht="15.75"/>
    <row r="1228" s="16" customFormat="1" ht="15.75"/>
    <row r="1229" s="16" customFormat="1" ht="15.75"/>
    <row r="1230" s="16" customFormat="1" ht="15.75"/>
    <row r="1231" s="16" customFormat="1" ht="15.75"/>
    <row r="1232" s="16" customFormat="1" ht="15.75"/>
    <row r="1233" s="16" customFormat="1" ht="15.75"/>
    <row r="1234" s="16" customFormat="1" ht="15.75"/>
    <row r="1235" s="16" customFormat="1" ht="15.75"/>
    <row r="1236" s="16" customFormat="1" ht="15.75"/>
    <row r="1237" s="16" customFormat="1" ht="15.75"/>
    <row r="1238" s="16" customFormat="1" ht="15.75"/>
    <row r="1239" s="16" customFormat="1" ht="15.75"/>
    <row r="1240" s="16" customFormat="1" ht="15.75"/>
    <row r="1241" s="16" customFormat="1" ht="15.75"/>
    <row r="1242" s="16" customFormat="1" ht="15.75"/>
    <row r="1243" s="16" customFormat="1" ht="15.75"/>
    <row r="1244" s="16" customFormat="1" ht="15.75"/>
    <row r="1245" s="16" customFormat="1" ht="15.75"/>
    <row r="1246" s="16" customFormat="1" ht="15.75"/>
    <row r="1247" s="16" customFormat="1" ht="15.75"/>
    <row r="1248" s="16" customFormat="1" ht="15.75"/>
    <row r="1249" s="16" customFormat="1" ht="15.75"/>
    <row r="1250" s="16" customFormat="1" ht="15.75"/>
    <row r="1251" s="16" customFormat="1" ht="15.75"/>
    <row r="1252" s="16" customFormat="1" ht="15.75"/>
    <row r="1253" s="16" customFormat="1" ht="15.75"/>
    <row r="1254" s="16" customFormat="1" ht="15.75"/>
    <row r="1255" s="16" customFormat="1" ht="15.75"/>
    <row r="1256" s="16" customFormat="1" ht="15.75"/>
    <row r="1257" s="16" customFormat="1" ht="15.75"/>
    <row r="1258" s="16" customFormat="1" ht="15.75"/>
    <row r="1259" s="16" customFormat="1" ht="15.75"/>
    <row r="1260" s="16" customFormat="1" ht="15.75"/>
    <row r="1261" s="16" customFormat="1" ht="15.75"/>
    <row r="1262" s="16" customFormat="1" ht="15.75"/>
    <row r="1263" s="16" customFormat="1" ht="15.75"/>
    <row r="1264" s="16" customFormat="1" ht="15.75"/>
    <row r="1265" s="16" customFormat="1" ht="15.75"/>
    <row r="1266" s="16" customFormat="1" ht="15.75"/>
    <row r="1267" s="16" customFormat="1" ht="15.75"/>
    <row r="1268" s="16" customFormat="1" ht="15.75"/>
    <row r="1269" s="16" customFormat="1" ht="15.75"/>
    <row r="1270" s="16" customFormat="1" ht="15.75"/>
    <row r="1271" s="16" customFormat="1" ht="15.75"/>
    <row r="1272" s="16" customFormat="1" ht="15.75"/>
    <row r="1273" s="16" customFormat="1" ht="15.75"/>
    <row r="1274" s="16" customFormat="1" ht="15.75"/>
    <row r="1275" s="16" customFormat="1" ht="15.75"/>
    <row r="1276" s="16" customFormat="1" ht="15.75"/>
    <row r="1277" s="16" customFormat="1" ht="15.75"/>
    <row r="1278" s="16" customFormat="1" ht="15.75"/>
    <row r="1279" s="16" customFormat="1" ht="15.75"/>
    <row r="1280" s="16" customFormat="1" ht="15.75"/>
    <row r="1281" s="16" customFormat="1" ht="15.75"/>
    <row r="1282" s="16" customFormat="1" ht="15.75"/>
    <row r="1283" s="16" customFormat="1" ht="15.75"/>
    <row r="1284" s="16" customFormat="1" ht="15.75"/>
    <row r="1285" s="16" customFormat="1" ht="15.75"/>
    <row r="1286" s="16" customFormat="1" ht="15.75"/>
    <row r="1287" s="16" customFormat="1" ht="15.75"/>
    <row r="1288" s="16" customFormat="1" ht="15.75"/>
    <row r="1289" s="16" customFormat="1" ht="15.75"/>
    <row r="1290" s="16" customFormat="1" ht="15.75"/>
    <row r="1291" s="16" customFormat="1" ht="15.75"/>
    <row r="1292" s="16" customFormat="1" ht="15.75"/>
    <row r="1293" s="16" customFormat="1" ht="15.75"/>
    <row r="1294" s="16" customFormat="1" ht="15.75"/>
    <row r="1295" s="16" customFormat="1" ht="15.75"/>
    <row r="1296" s="16" customFormat="1" ht="15.75"/>
    <row r="1297" s="16" customFormat="1" ht="15.75"/>
  </sheetData>
  <sheetProtection/>
  <printOptions/>
  <pageMargins left="0.75" right="0.75" top="1" bottom="1" header="0.5" footer="0.5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Huff</dc:creator>
  <cp:keywords/>
  <dc:description/>
  <cp:lastModifiedBy>Siebeneck, Paula</cp:lastModifiedBy>
  <cp:lastPrinted>2004-02-13T16:10:55Z</cp:lastPrinted>
  <dcterms:created xsi:type="dcterms:W3CDTF">1980-02-07T07:49:23Z</dcterms:created>
  <dcterms:modified xsi:type="dcterms:W3CDTF">2021-03-12T17:15:30Z</dcterms:modified>
  <cp:category/>
  <cp:version/>
  <cp:contentType/>
  <cp:contentStatus/>
</cp:coreProperties>
</file>